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29379DFD-4F5E-4BC6-9F9B-42BA505A0DBF}" xr6:coauthVersionLast="45" xr6:coauthVersionMax="45" xr10:uidLastSave="{00000000-0000-0000-0000-000000000000}"/>
  <bookViews>
    <workbookView xWindow="-28920" yWindow="-120" windowWidth="29040" windowHeight="17640" xr2:uid="{00000000-000D-0000-FFFF-FFFF00000000}"/>
  </bookViews>
  <sheets>
    <sheet name="Vytyčovací body" sheetId="12" r:id="rId1"/>
    <sheet name="Oblouky" sheetId="13" r:id="rId2"/>
    <sheet name="Staničníky" sheetId="6" r:id="rId3"/>
    <sheet name="Nástupiště" sheetId="8" r:id="rId4"/>
    <sheet name="Výhybky" sheetId="7" r:id="rId5"/>
    <sheet name="Přejezdy" sheetId="9" r:id="rId6"/>
    <sheet name="Mosty a propustky" sheetId="10" r:id="rId7"/>
    <sheet name="Návěstidla" sheetId="11" r:id="rId8"/>
  </sheets>
  <definedNames>
    <definedName name="_xlnm._FilterDatabase" localSheetId="6" hidden="1">'Mosty a propustky'!$R$67:$X$88</definedName>
    <definedName name="_xlnm._FilterDatabase" localSheetId="3" hidden="1">Nástupiště!$X$6:$AD$30</definedName>
    <definedName name="_xlnm._FilterDatabase" localSheetId="7" hidden="1">Návěstidla!$N$27:$T$41</definedName>
    <definedName name="_xlnm._FilterDatabase" localSheetId="2" hidden="1">Staničníky!$Q$4:$W$82</definedName>
    <definedName name="_xlnm._FilterDatabase" localSheetId="4" hidden="1">Výhybky!$P$4:$V$58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" i="10" l="1"/>
  <c r="E25" i="10"/>
  <c r="D25" i="10"/>
  <c r="C25" i="10"/>
  <c r="AJ7" i="13" l="1"/>
  <c r="AK7" i="13"/>
  <c r="AL7" i="13"/>
  <c r="AJ8" i="13"/>
  <c r="AK8" i="13"/>
  <c r="AL8" i="13"/>
  <c r="AJ9" i="13"/>
  <c r="AK9" i="13"/>
  <c r="AL9" i="13"/>
  <c r="AJ10" i="13"/>
  <c r="AK10" i="13"/>
  <c r="AL10" i="13"/>
  <c r="AJ11" i="13"/>
  <c r="AK11" i="13"/>
  <c r="AL11" i="13"/>
  <c r="AJ12" i="13"/>
  <c r="AK12" i="13" s="1"/>
  <c r="AJ13" i="13"/>
  <c r="AK13" i="13" s="1"/>
  <c r="AL13" i="13"/>
  <c r="AJ14" i="13"/>
  <c r="AK14" i="13"/>
  <c r="AL14" i="13"/>
  <c r="AJ15" i="13"/>
  <c r="AK15" i="13" s="1"/>
  <c r="AJ16" i="13"/>
  <c r="AK16" i="13"/>
  <c r="AL16" i="13"/>
  <c r="AJ17" i="13"/>
  <c r="AK17" i="13"/>
  <c r="AL17" i="13"/>
  <c r="AJ18" i="13"/>
  <c r="AK18" i="13" s="1"/>
  <c r="AJ19" i="13"/>
  <c r="AK19" i="13"/>
  <c r="AL19" i="13"/>
  <c r="AJ20" i="13"/>
  <c r="AK20" i="13" s="1"/>
  <c r="AJ21" i="13"/>
  <c r="AK21" i="13" s="1"/>
  <c r="AL21" i="13"/>
  <c r="AJ22" i="13"/>
  <c r="AK22" i="13"/>
  <c r="AL22" i="13"/>
  <c r="AJ23" i="13"/>
  <c r="AK23" i="13" s="1"/>
  <c r="AJ24" i="13"/>
  <c r="AK24" i="13"/>
  <c r="AL24" i="13"/>
  <c r="AJ25" i="13"/>
  <c r="AK25" i="13"/>
  <c r="AL25" i="13"/>
  <c r="AJ26" i="13"/>
  <c r="AK26" i="13"/>
  <c r="AL26" i="13"/>
  <c r="AJ27" i="13"/>
  <c r="AK27" i="13"/>
  <c r="AL27" i="13"/>
  <c r="AJ28" i="13"/>
  <c r="AK28" i="13" s="1"/>
  <c r="AJ29" i="13"/>
  <c r="AK29" i="13" s="1"/>
  <c r="AL29" i="13"/>
  <c r="AJ30" i="13"/>
  <c r="AK30" i="13"/>
  <c r="AL30" i="13"/>
  <c r="AJ31" i="13"/>
  <c r="AK31" i="13" s="1"/>
  <c r="AJ32" i="13"/>
  <c r="AK32" i="13"/>
  <c r="AL32" i="13"/>
  <c r="AJ33" i="13"/>
  <c r="AK33" i="13"/>
  <c r="AL33" i="13"/>
  <c r="AJ34" i="13"/>
  <c r="AK34" i="13"/>
  <c r="AL34" i="13"/>
  <c r="AJ35" i="13"/>
  <c r="AK35" i="13"/>
  <c r="AL35" i="13"/>
  <c r="AJ36" i="13"/>
  <c r="AK36" i="13" s="1"/>
  <c r="AJ37" i="13"/>
  <c r="AK37" i="13" s="1"/>
  <c r="AL37" i="13"/>
  <c r="AJ38" i="13"/>
  <c r="AK38" i="13"/>
  <c r="AL38" i="13"/>
  <c r="AL6" i="13"/>
  <c r="AK6" i="13"/>
  <c r="AJ6" i="13"/>
  <c r="AL18" i="13" l="1"/>
  <c r="AL31" i="13"/>
  <c r="AL23" i="13"/>
  <c r="AL15" i="13"/>
  <c r="AL36" i="13"/>
  <c r="AL28" i="13"/>
  <c r="AL20" i="13"/>
  <c r="AL12" i="13"/>
  <c r="A233" i="12"/>
  <c r="B233" i="12"/>
  <c r="C233" i="12"/>
  <c r="D233" i="12"/>
  <c r="E233" i="12"/>
  <c r="A234" i="12"/>
  <c r="B234" i="12"/>
  <c r="C234" i="12"/>
  <c r="D234" i="12"/>
  <c r="E234" i="12"/>
  <c r="A235" i="12"/>
  <c r="B235" i="12"/>
  <c r="C235" i="12"/>
  <c r="D235" i="12"/>
  <c r="E235" i="12"/>
  <c r="A236" i="12"/>
  <c r="B236" i="12"/>
  <c r="C236" i="12"/>
  <c r="D236" i="12"/>
  <c r="E236" i="12"/>
  <c r="A237" i="12"/>
  <c r="B237" i="12"/>
  <c r="C237" i="12"/>
  <c r="D237" i="12"/>
  <c r="E237" i="12"/>
  <c r="A238" i="12"/>
  <c r="B238" i="12"/>
  <c r="C238" i="12"/>
  <c r="D238" i="12"/>
  <c r="E238" i="12"/>
  <c r="A239" i="12"/>
  <c r="B239" i="12"/>
  <c r="C239" i="12"/>
  <c r="D239" i="12"/>
  <c r="E239" i="12"/>
  <c r="A240" i="12"/>
  <c r="B240" i="12"/>
  <c r="C240" i="12"/>
  <c r="D240" i="12"/>
  <c r="E240" i="12"/>
  <c r="A241" i="12"/>
  <c r="B241" i="12"/>
  <c r="C241" i="12"/>
  <c r="D241" i="12"/>
  <c r="E241" i="12"/>
  <c r="A242" i="12"/>
  <c r="B242" i="12"/>
  <c r="C242" i="12"/>
  <c r="D242" i="12"/>
  <c r="E242" i="12"/>
  <c r="A243" i="12"/>
  <c r="B243" i="12"/>
  <c r="C243" i="12"/>
  <c r="D243" i="12"/>
  <c r="E243" i="12"/>
  <c r="A244" i="12"/>
  <c r="B244" i="12"/>
  <c r="C244" i="12"/>
  <c r="D244" i="12"/>
  <c r="E244" i="12"/>
  <c r="A245" i="12"/>
  <c r="B245" i="12"/>
  <c r="C245" i="12"/>
  <c r="D245" i="12"/>
  <c r="E245" i="12"/>
  <c r="A246" i="12"/>
  <c r="B246" i="12"/>
  <c r="C246" i="12"/>
  <c r="D246" i="12"/>
  <c r="E246" i="12"/>
  <c r="A247" i="12"/>
  <c r="B247" i="12"/>
  <c r="C247" i="12"/>
  <c r="D247" i="12"/>
  <c r="E247" i="12"/>
  <c r="A248" i="12"/>
  <c r="B248" i="12"/>
  <c r="C248" i="12"/>
  <c r="D248" i="12"/>
  <c r="E248" i="12"/>
  <c r="A249" i="12"/>
  <c r="B249" i="12"/>
  <c r="C249" i="12"/>
  <c r="D249" i="12"/>
  <c r="E249" i="12"/>
  <c r="A250" i="12"/>
  <c r="B250" i="12"/>
  <c r="C250" i="12"/>
  <c r="D250" i="12"/>
  <c r="E250" i="12"/>
  <c r="A251" i="12"/>
  <c r="B251" i="12"/>
  <c r="C251" i="12"/>
  <c r="D251" i="12"/>
  <c r="E251" i="12"/>
  <c r="A252" i="12"/>
  <c r="B252" i="12"/>
  <c r="C252" i="12"/>
  <c r="D252" i="12"/>
  <c r="E252" i="12"/>
  <c r="A253" i="12"/>
  <c r="B253" i="12"/>
  <c r="C253" i="12"/>
  <c r="D253" i="12"/>
  <c r="E253" i="12"/>
  <c r="A254" i="12"/>
  <c r="B254" i="12"/>
  <c r="C254" i="12"/>
  <c r="D254" i="12"/>
  <c r="E254" i="12"/>
  <c r="A255" i="12"/>
  <c r="B255" i="12"/>
  <c r="C255" i="12"/>
  <c r="D255" i="12"/>
  <c r="E255" i="12"/>
  <c r="A256" i="12"/>
  <c r="B256" i="12"/>
  <c r="C256" i="12"/>
  <c r="D256" i="12"/>
  <c r="E256" i="12"/>
  <c r="A257" i="12"/>
  <c r="B257" i="12"/>
  <c r="C257" i="12"/>
  <c r="D257" i="12"/>
  <c r="E257" i="12"/>
  <c r="A258" i="12"/>
  <c r="B258" i="12"/>
  <c r="C258" i="12"/>
  <c r="D258" i="12"/>
  <c r="E258" i="12"/>
  <c r="A259" i="12"/>
  <c r="B259" i="12"/>
  <c r="C259" i="12"/>
  <c r="D259" i="12"/>
  <c r="E259" i="12"/>
  <c r="A260" i="12"/>
  <c r="B260" i="12"/>
  <c r="C260" i="12"/>
  <c r="D260" i="12"/>
  <c r="E260" i="12"/>
  <c r="A261" i="12"/>
  <c r="B261" i="12"/>
  <c r="C261" i="12"/>
  <c r="D261" i="12"/>
  <c r="E261" i="12"/>
  <c r="A262" i="12"/>
  <c r="B262" i="12"/>
  <c r="C262" i="12"/>
  <c r="D262" i="12"/>
  <c r="E262" i="12"/>
  <c r="A263" i="12"/>
  <c r="B263" i="12"/>
  <c r="C263" i="12"/>
  <c r="D263" i="12"/>
  <c r="E263" i="12"/>
  <c r="A264" i="12"/>
  <c r="B264" i="12"/>
  <c r="C264" i="12"/>
  <c r="D264" i="12"/>
  <c r="E264" i="12"/>
  <c r="A265" i="12"/>
  <c r="B265" i="12"/>
  <c r="C265" i="12"/>
  <c r="D265" i="12"/>
  <c r="E265" i="12"/>
  <c r="A266" i="12"/>
  <c r="B266" i="12"/>
  <c r="C266" i="12"/>
  <c r="D266" i="12"/>
  <c r="E266" i="12"/>
  <c r="A267" i="12"/>
  <c r="B267" i="12"/>
  <c r="C267" i="12"/>
  <c r="D267" i="12"/>
  <c r="E267" i="12"/>
  <c r="A268" i="12"/>
  <c r="B268" i="12"/>
  <c r="C268" i="12"/>
  <c r="D268" i="12"/>
  <c r="E268" i="12"/>
  <c r="A269" i="12"/>
  <c r="B269" i="12"/>
  <c r="C269" i="12"/>
  <c r="D269" i="12"/>
  <c r="E269" i="12"/>
  <c r="A270" i="12"/>
  <c r="B270" i="12"/>
  <c r="C270" i="12"/>
  <c r="D270" i="12"/>
  <c r="E270" i="12"/>
  <c r="A271" i="12"/>
  <c r="B271" i="12"/>
  <c r="C271" i="12"/>
  <c r="D271" i="12"/>
  <c r="E271" i="12"/>
  <c r="A272" i="12"/>
  <c r="B272" i="12"/>
  <c r="C272" i="12"/>
  <c r="D272" i="12"/>
  <c r="E272" i="12"/>
  <c r="A273" i="12"/>
  <c r="B273" i="12"/>
  <c r="C273" i="12"/>
  <c r="D273" i="12"/>
  <c r="E273" i="12"/>
  <c r="A274" i="12"/>
  <c r="B274" i="12"/>
  <c r="C274" i="12"/>
  <c r="D274" i="12"/>
  <c r="E274" i="12"/>
  <c r="A275" i="12"/>
  <c r="B275" i="12"/>
  <c r="C275" i="12"/>
  <c r="D275" i="12"/>
  <c r="E275" i="12"/>
  <c r="A276" i="12"/>
  <c r="B276" i="12"/>
  <c r="C276" i="12"/>
  <c r="D276" i="12"/>
  <c r="E276" i="12"/>
  <c r="A277" i="12"/>
  <c r="B277" i="12"/>
  <c r="C277" i="12"/>
  <c r="D277" i="12"/>
  <c r="E277" i="12"/>
  <c r="A278" i="12"/>
  <c r="B278" i="12"/>
  <c r="C278" i="12"/>
  <c r="D278" i="12"/>
  <c r="E278" i="12"/>
  <c r="A279" i="12"/>
  <c r="B279" i="12"/>
  <c r="C279" i="12"/>
  <c r="D279" i="12"/>
  <c r="E279" i="12"/>
  <c r="A280" i="12"/>
  <c r="B280" i="12"/>
  <c r="C280" i="12"/>
  <c r="D280" i="12"/>
  <c r="E280" i="12"/>
  <c r="A281" i="12"/>
  <c r="B281" i="12"/>
  <c r="C281" i="12"/>
  <c r="D281" i="12"/>
  <c r="E281" i="12"/>
  <c r="A282" i="12"/>
  <c r="B282" i="12"/>
  <c r="C282" i="12"/>
  <c r="D282" i="12"/>
  <c r="E282" i="12"/>
  <c r="A283" i="12"/>
  <c r="B283" i="12"/>
  <c r="C283" i="12"/>
  <c r="D283" i="12"/>
  <c r="E283" i="12"/>
  <c r="A284" i="12"/>
  <c r="B284" i="12"/>
  <c r="C284" i="12"/>
  <c r="D284" i="12"/>
  <c r="E284" i="12"/>
  <c r="A285" i="12"/>
  <c r="B285" i="12"/>
  <c r="C285" i="12"/>
  <c r="D285" i="12"/>
  <c r="E285" i="12"/>
  <c r="A286" i="12"/>
  <c r="B286" i="12"/>
  <c r="C286" i="12"/>
  <c r="D286" i="12"/>
  <c r="E286" i="12"/>
  <c r="A287" i="12"/>
  <c r="B287" i="12"/>
  <c r="C287" i="12"/>
  <c r="D287" i="12"/>
  <c r="E287" i="12"/>
  <c r="A288" i="12"/>
  <c r="B288" i="12"/>
  <c r="C288" i="12"/>
  <c r="D288" i="12"/>
  <c r="E288" i="12"/>
  <c r="A289" i="12"/>
  <c r="B289" i="12"/>
  <c r="C289" i="12"/>
  <c r="D289" i="12"/>
  <c r="E289" i="12"/>
  <c r="A290" i="12"/>
  <c r="B290" i="12"/>
  <c r="C290" i="12"/>
  <c r="D290" i="12"/>
  <c r="E290" i="12"/>
  <c r="A291" i="12"/>
  <c r="B291" i="12"/>
  <c r="C291" i="12"/>
  <c r="D291" i="12"/>
  <c r="E291" i="12"/>
  <c r="A292" i="12"/>
  <c r="B292" i="12"/>
  <c r="C292" i="12"/>
  <c r="D292" i="12"/>
  <c r="E292" i="12"/>
  <c r="A293" i="12"/>
  <c r="B293" i="12"/>
  <c r="C293" i="12"/>
  <c r="D293" i="12"/>
  <c r="E293" i="12"/>
  <c r="A294" i="12"/>
  <c r="B294" i="12"/>
  <c r="C294" i="12"/>
  <c r="D294" i="12"/>
  <c r="E294" i="12"/>
  <c r="A295" i="12"/>
  <c r="B295" i="12"/>
  <c r="C295" i="12"/>
  <c r="D295" i="12"/>
  <c r="E295" i="12"/>
  <c r="A296" i="12"/>
  <c r="B296" i="12"/>
  <c r="C296" i="12"/>
  <c r="D296" i="12"/>
  <c r="E296" i="12"/>
  <c r="A297" i="12"/>
  <c r="B297" i="12"/>
  <c r="C297" i="12"/>
  <c r="D297" i="12"/>
  <c r="E297" i="12"/>
  <c r="A298" i="12"/>
  <c r="B298" i="12"/>
  <c r="C298" i="12"/>
  <c r="D298" i="12"/>
  <c r="E298" i="12"/>
  <c r="A299" i="12"/>
  <c r="B299" i="12"/>
  <c r="C299" i="12"/>
  <c r="D299" i="12"/>
  <c r="E299" i="12"/>
  <c r="A300" i="12"/>
  <c r="B300" i="12"/>
  <c r="C300" i="12"/>
  <c r="D300" i="12"/>
  <c r="E300" i="12"/>
  <c r="A301" i="12"/>
  <c r="B301" i="12"/>
  <c r="C301" i="12"/>
  <c r="D301" i="12"/>
  <c r="E301" i="12"/>
  <c r="A302" i="12"/>
  <c r="B302" i="12"/>
  <c r="C302" i="12"/>
  <c r="D302" i="12"/>
  <c r="E302" i="12"/>
  <c r="A303" i="12"/>
  <c r="B303" i="12"/>
  <c r="C303" i="12"/>
  <c r="D303" i="12"/>
  <c r="E303" i="12"/>
  <c r="A304" i="12"/>
  <c r="B304" i="12"/>
  <c r="C304" i="12"/>
  <c r="D304" i="12"/>
  <c r="E304" i="12"/>
  <c r="A305" i="12"/>
  <c r="B305" i="12"/>
  <c r="C305" i="12"/>
  <c r="D305" i="12"/>
  <c r="E305" i="12"/>
  <c r="A306" i="12"/>
  <c r="B306" i="12"/>
  <c r="C306" i="12"/>
  <c r="D306" i="12"/>
  <c r="E306" i="12"/>
  <c r="A307" i="12"/>
  <c r="B307" i="12"/>
  <c r="C307" i="12"/>
  <c r="D307" i="12"/>
  <c r="E307" i="12"/>
  <c r="A308" i="12"/>
  <c r="B308" i="12"/>
  <c r="C308" i="12"/>
  <c r="D308" i="12"/>
  <c r="E308" i="12"/>
  <c r="A309" i="12"/>
  <c r="B309" i="12"/>
  <c r="C309" i="12"/>
  <c r="D309" i="12"/>
  <c r="E309" i="12"/>
  <c r="A310" i="12"/>
  <c r="B310" i="12"/>
  <c r="C310" i="12"/>
  <c r="D310" i="12"/>
  <c r="E310" i="12"/>
  <c r="A311" i="12"/>
  <c r="B311" i="12"/>
  <c r="C311" i="12"/>
  <c r="D311" i="12"/>
  <c r="E311" i="12"/>
  <c r="A312" i="12"/>
  <c r="B312" i="12"/>
  <c r="C312" i="12"/>
  <c r="D312" i="12"/>
  <c r="E312" i="12"/>
  <c r="A313" i="12"/>
  <c r="B313" i="12"/>
  <c r="C313" i="12"/>
  <c r="D313" i="12"/>
  <c r="E313" i="12"/>
  <c r="A314" i="12"/>
  <c r="B314" i="12"/>
  <c r="C314" i="12"/>
  <c r="D314" i="12"/>
  <c r="E314" i="12"/>
  <c r="A315" i="12"/>
  <c r="B315" i="12"/>
  <c r="C315" i="12"/>
  <c r="D315" i="12"/>
  <c r="E315" i="12"/>
  <c r="A316" i="12"/>
  <c r="B316" i="12"/>
  <c r="C316" i="12"/>
  <c r="D316" i="12"/>
  <c r="E316" i="12"/>
  <c r="A317" i="12"/>
  <c r="B317" i="12"/>
  <c r="C317" i="12"/>
  <c r="D317" i="12"/>
  <c r="E317" i="12"/>
  <c r="A318" i="12"/>
  <c r="B318" i="12"/>
  <c r="C318" i="12"/>
  <c r="D318" i="12"/>
  <c r="E318" i="12"/>
  <c r="A319" i="12"/>
  <c r="B319" i="12"/>
  <c r="C319" i="12"/>
  <c r="D319" i="12"/>
  <c r="E319" i="12"/>
  <c r="A320" i="12"/>
  <c r="B320" i="12"/>
  <c r="C320" i="12"/>
  <c r="D320" i="12"/>
  <c r="E320" i="12"/>
  <c r="A321" i="12"/>
  <c r="B321" i="12"/>
  <c r="C321" i="12"/>
  <c r="D321" i="12"/>
  <c r="E321" i="12"/>
  <c r="A322" i="12"/>
  <c r="B322" i="12"/>
  <c r="C322" i="12"/>
  <c r="D322" i="12"/>
  <c r="E322" i="12"/>
  <c r="A323" i="12"/>
  <c r="B323" i="12"/>
  <c r="C323" i="12"/>
  <c r="D323" i="12"/>
  <c r="E323" i="12"/>
  <c r="A324" i="12"/>
  <c r="B324" i="12"/>
  <c r="C324" i="12"/>
  <c r="D324" i="12"/>
  <c r="E324" i="12"/>
  <c r="A325" i="12"/>
  <c r="B325" i="12"/>
  <c r="C325" i="12"/>
  <c r="D325" i="12"/>
  <c r="E325" i="12"/>
  <c r="A326" i="12"/>
  <c r="B326" i="12"/>
  <c r="C326" i="12"/>
  <c r="D326" i="12"/>
  <c r="E326" i="12"/>
  <c r="A327" i="12"/>
  <c r="B327" i="12"/>
  <c r="C327" i="12"/>
  <c r="D327" i="12"/>
  <c r="E327" i="12"/>
  <c r="A328" i="12"/>
  <c r="B328" i="12"/>
  <c r="C328" i="12"/>
  <c r="D328" i="12"/>
  <c r="E328" i="12"/>
  <c r="A329" i="12"/>
  <c r="B329" i="12"/>
  <c r="C329" i="12"/>
  <c r="D329" i="12"/>
  <c r="E329" i="12"/>
  <c r="A330" i="12"/>
  <c r="B330" i="12"/>
  <c r="C330" i="12"/>
  <c r="D330" i="12"/>
  <c r="E330" i="12"/>
  <c r="A331" i="12"/>
  <c r="B331" i="12"/>
  <c r="C331" i="12"/>
  <c r="D331" i="12"/>
  <c r="E331" i="12"/>
  <c r="A332" i="12"/>
  <c r="B332" i="12"/>
  <c r="C332" i="12"/>
  <c r="D332" i="12"/>
  <c r="E332" i="12"/>
  <c r="A333" i="12"/>
  <c r="B333" i="12"/>
  <c r="C333" i="12"/>
  <c r="D333" i="12"/>
  <c r="E333" i="12"/>
  <c r="A334" i="12"/>
  <c r="B334" i="12"/>
  <c r="C334" i="12"/>
  <c r="D334" i="12"/>
  <c r="E334" i="12"/>
  <c r="A335" i="12"/>
  <c r="B335" i="12"/>
  <c r="C335" i="12"/>
  <c r="D335" i="12"/>
  <c r="E335" i="12"/>
  <c r="A336" i="12"/>
  <c r="B336" i="12"/>
  <c r="C336" i="12"/>
  <c r="D336" i="12"/>
  <c r="E336" i="12"/>
  <c r="A337" i="12"/>
  <c r="B337" i="12"/>
  <c r="C337" i="12"/>
  <c r="D337" i="12"/>
  <c r="E337" i="12"/>
  <c r="A338" i="12"/>
  <c r="B338" i="12"/>
  <c r="C338" i="12"/>
  <c r="D338" i="12"/>
  <c r="E338" i="12"/>
  <c r="A339" i="12"/>
  <c r="B339" i="12"/>
  <c r="C339" i="12"/>
  <c r="D339" i="12"/>
  <c r="E339" i="12"/>
  <c r="A340" i="12"/>
  <c r="B340" i="12"/>
  <c r="C340" i="12"/>
  <c r="D340" i="12"/>
  <c r="E340" i="12"/>
  <c r="A341" i="12"/>
  <c r="B341" i="12"/>
  <c r="C341" i="12"/>
  <c r="D341" i="12"/>
  <c r="E341" i="12"/>
  <c r="A342" i="12"/>
  <c r="B342" i="12"/>
  <c r="C342" i="12"/>
  <c r="D342" i="12"/>
  <c r="E342" i="12"/>
  <c r="A343" i="12"/>
  <c r="B343" i="12"/>
  <c r="C343" i="12"/>
  <c r="D343" i="12"/>
  <c r="E343" i="12"/>
  <c r="A344" i="12"/>
  <c r="B344" i="12"/>
  <c r="C344" i="12"/>
  <c r="D344" i="12"/>
  <c r="E344" i="12"/>
  <c r="A345" i="12"/>
  <c r="B345" i="12"/>
  <c r="C345" i="12"/>
  <c r="D345" i="12"/>
  <c r="E345" i="12"/>
  <c r="A346" i="12"/>
  <c r="B346" i="12"/>
  <c r="C346" i="12"/>
  <c r="D346" i="12"/>
  <c r="E346" i="12"/>
  <c r="A347" i="12"/>
  <c r="B347" i="12"/>
  <c r="C347" i="12"/>
  <c r="D347" i="12"/>
  <c r="E347" i="12"/>
  <c r="A348" i="12"/>
  <c r="B348" i="12"/>
  <c r="C348" i="12"/>
  <c r="D348" i="12"/>
  <c r="E348" i="12"/>
  <c r="A349" i="12"/>
  <c r="B349" i="12"/>
  <c r="C349" i="12"/>
  <c r="D349" i="12"/>
  <c r="E349" i="12"/>
  <c r="A350" i="12"/>
  <c r="B350" i="12"/>
  <c r="C350" i="12"/>
  <c r="D350" i="12"/>
  <c r="E350" i="12"/>
  <c r="A351" i="12"/>
  <c r="B351" i="12"/>
  <c r="C351" i="12"/>
  <c r="D351" i="12"/>
  <c r="E351" i="12"/>
  <c r="A352" i="12"/>
  <c r="B352" i="12"/>
  <c r="C352" i="12"/>
  <c r="D352" i="12"/>
  <c r="E352" i="12"/>
  <c r="A353" i="12"/>
  <c r="B353" i="12"/>
  <c r="C353" i="12"/>
  <c r="D353" i="12"/>
  <c r="E353" i="12"/>
  <c r="A354" i="12"/>
  <c r="B354" i="12"/>
  <c r="C354" i="12"/>
  <c r="D354" i="12"/>
  <c r="E354" i="12"/>
  <c r="A355" i="12"/>
  <c r="B355" i="12"/>
  <c r="C355" i="12"/>
  <c r="D355" i="12"/>
  <c r="E355" i="12"/>
  <c r="A356" i="12"/>
  <c r="B356" i="12"/>
  <c r="C356" i="12"/>
  <c r="D356" i="12"/>
  <c r="E356" i="12"/>
  <c r="A357" i="12"/>
  <c r="B357" i="12"/>
  <c r="C357" i="12"/>
  <c r="D357" i="12"/>
  <c r="E357" i="12"/>
  <c r="A358" i="12"/>
  <c r="B358" i="12"/>
  <c r="C358" i="12"/>
  <c r="D358" i="12"/>
  <c r="E358" i="12"/>
  <c r="A359" i="12"/>
  <c r="B359" i="12"/>
  <c r="C359" i="12"/>
  <c r="D359" i="12"/>
  <c r="E359" i="12"/>
  <c r="A360" i="12"/>
  <c r="B360" i="12"/>
  <c r="C360" i="12"/>
  <c r="D360" i="12"/>
  <c r="E360" i="12"/>
  <c r="A361" i="12"/>
  <c r="B361" i="12"/>
  <c r="C361" i="12"/>
  <c r="D361" i="12"/>
  <c r="E361" i="12"/>
  <c r="A362" i="12"/>
  <c r="B362" i="12"/>
  <c r="C362" i="12"/>
  <c r="D362" i="12"/>
  <c r="E362" i="12"/>
  <c r="A363" i="12"/>
  <c r="B363" i="12"/>
  <c r="C363" i="12"/>
  <c r="D363" i="12"/>
  <c r="E363" i="12"/>
  <c r="A364" i="12"/>
  <c r="B364" i="12"/>
  <c r="C364" i="12"/>
  <c r="D364" i="12"/>
  <c r="E364" i="12"/>
  <c r="A365" i="12"/>
  <c r="B365" i="12"/>
  <c r="C365" i="12"/>
  <c r="D365" i="12"/>
  <c r="E365" i="12"/>
  <c r="E46" i="10" l="1"/>
  <c r="F46" i="10"/>
  <c r="E47" i="10"/>
  <c r="F47" i="10"/>
  <c r="E48" i="10"/>
  <c r="F48" i="10"/>
  <c r="E49" i="10"/>
  <c r="F49" i="10"/>
  <c r="E50" i="10"/>
  <c r="F50" i="10"/>
  <c r="E51" i="10"/>
  <c r="F51" i="10"/>
  <c r="E52" i="10"/>
  <c r="F52" i="10"/>
  <c r="E53" i="10"/>
  <c r="F53" i="10"/>
  <c r="E54" i="10"/>
  <c r="F54" i="10"/>
  <c r="E55" i="10"/>
  <c r="F55" i="10"/>
  <c r="E56" i="10"/>
  <c r="F56" i="10"/>
  <c r="E57" i="10"/>
  <c r="F57" i="10"/>
  <c r="E64" i="10"/>
  <c r="F64" i="10"/>
  <c r="E65" i="10"/>
  <c r="F65" i="10"/>
  <c r="E66" i="10"/>
  <c r="F66" i="10"/>
  <c r="F63" i="10"/>
  <c r="E63" i="10"/>
  <c r="F45" i="10"/>
  <c r="E45" i="10"/>
  <c r="E8" i="10"/>
  <c r="F8" i="10"/>
  <c r="E9" i="10"/>
  <c r="F9" i="10"/>
  <c r="E10" i="10"/>
  <c r="F10" i="10"/>
  <c r="E11" i="10"/>
  <c r="F11" i="10"/>
  <c r="E12" i="10"/>
  <c r="F12" i="10"/>
  <c r="E13" i="10"/>
  <c r="F13" i="10"/>
  <c r="E14" i="10"/>
  <c r="F14" i="10"/>
  <c r="E15" i="10"/>
  <c r="F15" i="10"/>
  <c r="E16" i="10"/>
  <c r="F16" i="10"/>
  <c r="E17" i="10"/>
  <c r="F17" i="10"/>
  <c r="E18" i="10"/>
  <c r="F18" i="10"/>
  <c r="E19" i="10"/>
  <c r="F19" i="10"/>
  <c r="E20" i="10"/>
  <c r="F20" i="10"/>
  <c r="E21" i="10"/>
  <c r="F21" i="10"/>
  <c r="E22" i="10"/>
  <c r="F22" i="10"/>
  <c r="E23" i="10"/>
  <c r="F23" i="10"/>
  <c r="E24" i="10"/>
  <c r="F24" i="10"/>
  <c r="E26" i="10"/>
  <c r="F26" i="10"/>
  <c r="E27" i="10"/>
  <c r="F27" i="10"/>
  <c r="E28" i="10"/>
  <c r="F28" i="10"/>
  <c r="E29" i="10"/>
  <c r="F29" i="10"/>
  <c r="E30" i="10"/>
  <c r="F30" i="10"/>
  <c r="E31" i="10"/>
  <c r="F31" i="10"/>
  <c r="E32" i="10"/>
  <c r="F32" i="10"/>
  <c r="E33" i="10"/>
  <c r="F33" i="10"/>
  <c r="E34" i="10"/>
  <c r="F34" i="10"/>
  <c r="E35" i="10"/>
  <c r="F35" i="10"/>
  <c r="E36" i="10"/>
  <c r="F36" i="10"/>
  <c r="E37" i="10"/>
  <c r="F37" i="10"/>
  <c r="E38" i="10"/>
  <c r="F38" i="10"/>
  <c r="E39" i="10"/>
  <c r="F39" i="10"/>
  <c r="E40" i="10"/>
  <c r="F40" i="10"/>
  <c r="E41" i="10"/>
  <c r="F41" i="10"/>
  <c r="E7" i="10"/>
  <c r="F7" i="10"/>
  <c r="E6" i="10"/>
  <c r="F6" i="10"/>
  <c r="C19" i="11"/>
  <c r="D19" i="11"/>
  <c r="D6" i="11"/>
  <c r="D7" i="11"/>
  <c r="D8" i="11"/>
  <c r="D9" i="11"/>
  <c r="D10" i="11"/>
  <c r="D11" i="11"/>
  <c r="D12" i="11"/>
  <c r="D13" i="11"/>
  <c r="D14" i="11"/>
  <c r="D15" i="11"/>
  <c r="D16" i="11"/>
  <c r="D17" i="11"/>
  <c r="D18" i="11"/>
  <c r="C9" i="11"/>
  <c r="C10" i="11"/>
  <c r="C11" i="11"/>
  <c r="C12" i="11"/>
  <c r="C13" i="11"/>
  <c r="C14" i="11"/>
  <c r="C15" i="11"/>
  <c r="C16" i="11"/>
  <c r="C17" i="11"/>
  <c r="C18" i="11"/>
  <c r="C8" i="11"/>
  <c r="D5" i="11"/>
  <c r="D48" i="10"/>
  <c r="C48" i="10"/>
  <c r="D37" i="10"/>
  <c r="C37" i="10"/>
  <c r="C29" i="10"/>
  <c r="D29" i="10"/>
  <c r="D24" i="10"/>
  <c r="C24" i="10"/>
  <c r="D49" i="10"/>
  <c r="C49" i="10"/>
  <c r="D57" i="10"/>
  <c r="C57" i="10"/>
  <c r="D56" i="10"/>
  <c r="C56" i="10"/>
  <c r="D55" i="10"/>
  <c r="C55" i="10"/>
  <c r="D54" i="10"/>
  <c r="C54" i="10"/>
  <c r="D53" i="10"/>
  <c r="C53" i="10"/>
  <c r="D52" i="10"/>
  <c r="C52" i="10"/>
  <c r="D51" i="10"/>
  <c r="C51" i="10"/>
  <c r="D50" i="10"/>
  <c r="C50" i="10"/>
  <c r="C27" i="10"/>
  <c r="D27" i="10"/>
  <c r="C28" i="10"/>
  <c r="D28" i="10"/>
  <c r="C30" i="10"/>
  <c r="D30" i="10"/>
  <c r="C31" i="10"/>
  <c r="D31" i="10"/>
  <c r="C32" i="10"/>
  <c r="D32" i="10"/>
  <c r="C33" i="10"/>
  <c r="D33" i="10"/>
  <c r="C34" i="10"/>
  <c r="D34" i="10"/>
  <c r="C35" i="10"/>
  <c r="D35" i="10"/>
  <c r="C36" i="10"/>
  <c r="D36" i="10"/>
  <c r="C38" i="10"/>
  <c r="D38" i="10"/>
  <c r="C39" i="10"/>
  <c r="D39" i="10"/>
  <c r="C40" i="10"/>
  <c r="D40" i="10"/>
  <c r="C41" i="10"/>
  <c r="D41" i="10"/>
  <c r="C45" i="10"/>
  <c r="D45" i="10"/>
  <c r="C46" i="10"/>
  <c r="D46" i="10"/>
  <c r="C47" i="10"/>
  <c r="D47" i="10"/>
  <c r="C65" i="10"/>
  <c r="D65" i="10"/>
  <c r="C66" i="10"/>
  <c r="D66" i="10"/>
  <c r="D64" i="10"/>
  <c r="C64" i="10"/>
  <c r="D63" i="10"/>
  <c r="C63" i="10"/>
  <c r="C37" i="9"/>
  <c r="D37" i="9"/>
  <c r="C38" i="9"/>
  <c r="D38" i="9"/>
  <c r="C29" i="9"/>
  <c r="D29" i="9"/>
  <c r="C30" i="9"/>
  <c r="D30" i="9"/>
  <c r="C31" i="9"/>
  <c r="D31" i="9"/>
  <c r="C32" i="9"/>
  <c r="D32" i="9"/>
  <c r="C33" i="9"/>
  <c r="D33" i="9"/>
  <c r="C34" i="9"/>
  <c r="D34" i="9"/>
  <c r="C35" i="9"/>
  <c r="D35" i="9"/>
  <c r="C36" i="9"/>
  <c r="D36" i="9"/>
  <c r="C39" i="9"/>
  <c r="D39" i="9"/>
  <c r="D28" i="9"/>
  <c r="C28" i="9"/>
  <c r="D27" i="9"/>
  <c r="C27" i="9"/>
  <c r="D26" i="9"/>
  <c r="C26" i="9"/>
  <c r="D25" i="9"/>
  <c r="C25" i="9"/>
  <c r="D14" i="9"/>
  <c r="C14" i="9"/>
  <c r="D13" i="9"/>
  <c r="C13" i="9"/>
  <c r="D12" i="9"/>
  <c r="C12" i="9"/>
  <c r="C11" i="9"/>
  <c r="D11" i="9"/>
  <c r="D37" i="7"/>
  <c r="E37" i="7"/>
  <c r="C8" i="8"/>
  <c r="D8" i="8"/>
  <c r="E8" i="8"/>
  <c r="F8" i="8"/>
  <c r="C9" i="8"/>
  <c r="D9" i="8"/>
  <c r="E9" i="8"/>
  <c r="F9" i="8"/>
  <c r="C10" i="8"/>
  <c r="D10" i="8"/>
  <c r="E10" i="8"/>
  <c r="F10" i="8"/>
  <c r="C11" i="8"/>
  <c r="D11" i="8"/>
  <c r="E11" i="8"/>
  <c r="F11" i="8"/>
  <c r="C12" i="8"/>
  <c r="D12" i="8"/>
  <c r="E12" i="8"/>
  <c r="F12" i="8"/>
  <c r="C13" i="8"/>
  <c r="D13" i="8"/>
  <c r="E13" i="8"/>
  <c r="F13" i="8"/>
  <c r="C14" i="8"/>
  <c r="D14" i="8"/>
  <c r="E14" i="8"/>
  <c r="F14" i="8"/>
  <c r="C15" i="8"/>
  <c r="D15" i="8"/>
  <c r="E15" i="8"/>
  <c r="F15" i="8"/>
  <c r="C16" i="8"/>
  <c r="D16" i="8"/>
  <c r="E16" i="8"/>
  <c r="F16" i="8"/>
  <c r="C17" i="8"/>
  <c r="D17" i="8"/>
  <c r="E17" i="8"/>
  <c r="F17" i="8"/>
  <c r="C18" i="8"/>
  <c r="D18" i="8"/>
  <c r="E18" i="8"/>
  <c r="F18" i="8"/>
  <c r="C19" i="8"/>
  <c r="D19" i="8"/>
  <c r="E19" i="8"/>
  <c r="F19" i="8"/>
  <c r="C20" i="8"/>
  <c r="D20" i="8"/>
  <c r="E20" i="8"/>
  <c r="F20" i="8"/>
  <c r="C21" i="8"/>
  <c r="D21" i="8"/>
  <c r="E21" i="8"/>
  <c r="F21" i="8"/>
  <c r="C22" i="8"/>
  <c r="D22" i="8"/>
  <c r="E22" i="8"/>
  <c r="F22" i="8"/>
  <c r="C23" i="8"/>
  <c r="D23" i="8"/>
  <c r="E23" i="8"/>
  <c r="F23" i="8"/>
  <c r="C24" i="8"/>
  <c r="D24" i="8"/>
  <c r="E24" i="8"/>
  <c r="F24" i="8"/>
  <c r="C25" i="8"/>
  <c r="D25" i="8"/>
  <c r="E25" i="8"/>
  <c r="F25" i="8"/>
  <c r="C26" i="8"/>
  <c r="D26" i="8"/>
  <c r="E26" i="8"/>
  <c r="F26" i="8"/>
  <c r="C27" i="8"/>
  <c r="D27" i="8"/>
  <c r="E27" i="8"/>
  <c r="F27" i="8"/>
  <c r="C28" i="8"/>
  <c r="D28" i="8"/>
  <c r="E28" i="8"/>
  <c r="F28" i="8"/>
  <c r="C29" i="8"/>
  <c r="D29" i="8"/>
  <c r="E29" i="8"/>
  <c r="F29" i="8"/>
  <c r="C32" i="8"/>
  <c r="D32" i="8"/>
  <c r="E32" i="8"/>
  <c r="F32" i="8"/>
  <c r="C33" i="8"/>
  <c r="D33" i="8"/>
  <c r="E33" i="8"/>
  <c r="F33" i="8"/>
  <c r="C34" i="8"/>
  <c r="D34" i="8"/>
  <c r="E34" i="8"/>
  <c r="F34" i="8"/>
  <c r="C35" i="8"/>
  <c r="D35" i="8"/>
  <c r="E35" i="8"/>
  <c r="F35" i="8"/>
  <c r="C36" i="8"/>
  <c r="D36" i="8"/>
  <c r="E36" i="8"/>
  <c r="F36" i="8"/>
  <c r="C37" i="8"/>
  <c r="D37" i="8"/>
  <c r="E37" i="8"/>
  <c r="F37" i="8"/>
  <c r="C38" i="8"/>
  <c r="D38" i="8"/>
  <c r="E38" i="8"/>
  <c r="F38" i="8"/>
  <c r="C39" i="8"/>
  <c r="D39" i="8"/>
  <c r="E39" i="8"/>
  <c r="F39" i="8"/>
  <c r="C40" i="8"/>
  <c r="D40" i="8"/>
  <c r="E40" i="8"/>
  <c r="F40" i="8"/>
  <c r="C41" i="8"/>
  <c r="D41" i="8"/>
  <c r="E41" i="8"/>
  <c r="F41" i="8"/>
  <c r="C42" i="8"/>
  <c r="D42" i="8"/>
  <c r="E42" i="8"/>
  <c r="F42" i="8"/>
  <c r="C43" i="8"/>
  <c r="D43" i="8"/>
  <c r="E43" i="8"/>
  <c r="F43" i="8"/>
  <c r="C44" i="8"/>
  <c r="D44" i="8"/>
  <c r="E44" i="8"/>
  <c r="F44" i="8"/>
  <c r="C45" i="8"/>
  <c r="D45" i="8"/>
  <c r="E45" i="8"/>
  <c r="F45" i="8"/>
  <c r="C46" i="8"/>
  <c r="D46" i="8"/>
  <c r="E46" i="8"/>
  <c r="F46" i="8"/>
  <c r="C47" i="8"/>
  <c r="D47" i="8"/>
  <c r="E47" i="8"/>
  <c r="F47" i="8"/>
  <c r="C48" i="8"/>
  <c r="D48" i="8"/>
  <c r="E48" i="8"/>
  <c r="F48" i="8"/>
  <c r="C49" i="8"/>
  <c r="D49" i="8"/>
  <c r="E49" i="8"/>
  <c r="F49" i="8"/>
  <c r="C50" i="8"/>
  <c r="D50" i="8"/>
  <c r="E50" i="8"/>
  <c r="F50" i="8"/>
  <c r="C51" i="8"/>
  <c r="D51" i="8"/>
  <c r="E51" i="8"/>
  <c r="F51" i="8"/>
  <c r="C52" i="8"/>
  <c r="D52" i="8"/>
  <c r="E52" i="8"/>
  <c r="F52" i="8"/>
  <c r="C53" i="8"/>
  <c r="D53" i="8"/>
  <c r="E53" i="8"/>
  <c r="F53" i="8"/>
  <c r="C54" i="8"/>
  <c r="D54" i="8"/>
  <c r="E54" i="8"/>
  <c r="F54" i="8"/>
  <c r="C55" i="8"/>
  <c r="D55" i="8"/>
  <c r="E55" i="8"/>
  <c r="F55" i="8"/>
  <c r="C56" i="8"/>
  <c r="D56" i="8"/>
  <c r="E56" i="8"/>
  <c r="F56" i="8"/>
  <c r="F7" i="8"/>
  <c r="D7" i="8"/>
  <c r="E7" i="8"/>
  <c r="C7" i="8"/>
  <c r="B34" i="8" l="1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C83" i="6"/>
  <c r="B83" i="6" s="1"/>
  <c r="D83" i="6" s="1"/>
  <c r="C84" i="6"/>
  <c r="B84" i="6" s="1"/>
  <c r="C85" i="6"/>
  <c r="B85" i="6" s="1"/>
  <c r="D85" i="6" s="1"/>
  <c r="C78" i="6"/>
  <c r="B78" i="6" s="1"/>
  <c r="D78" i="6" s="1"/>
  <c r="C81" i="6"/>
  <c r="B81" i="6" s="1"/>
  <c r="D81" i="6" s="1"/>
  <c r="C82" i="6"/>
  <c r="B82" i="6" s="1"/>
  <c r="D82" i="6" s="1"/>
  <c r="M7" i="13"/>
  <c r="M8" i="13"/>
  <c r="M9" i="13"/>
  <c r="M10" i="13"/>
  <c r="M11" i="13"/>
  <c r="M12" i="13"/>
  <c r="M13" i="13"/>
  <c r="M14" i="13"/>
  <c r="M15" i="13"/>
  <c r="M16" i="13"/>
  <c r="M17" i="13"/>
  <c r="M18" i="13"/>
  <c r="M19" i="13"/>
  <c r="M20" i="13"/>
  <c r="M21" i="13"/>
  <c r="M22" i="13"/>
  <c r="M23" i="13"/>
  <c r="M24" i="13"/>
  <c r="M25" i="13"/>
  <c r="M26" i="13"/>
  <c r="M27" i="13"/>
  <c r="M28" i="13"/>
  <c r="M29" i="13"/>
  <c r="M30" i="13"/>
  <c r="M31" i="13"/>
  <c r="M32" i="13"/>
  <c r="M33" i="13"/>
  <c r="M34" i="13"/>
  <c r="M35" i="13"/>
  <c r="M36" i="13"/>
  <c r="M37" i="13"/>
  <c r="M38" i="13"/>
  <c r="H38" i="13"/>
  <c r="F38" i="13"/>
  <c r="G38" i="13"/>
  <c r="H37" i="13"/>
  <c r="F37" i="13"/>
  <c r="G37" i="13"/>
  <c r="H36" i="13"/>
  <c r="F36" i="13"/>
  <c r="G36" i="13"/>
  <c r="H35" i="13"/>
  <c r="F35" i="13"/>
  <c r="G35" i="13"/>
  <c r="H34" i="13"/>
  <c r="F34" i="13"/>
  <c r="G34" i="13"/>
  <c r="H33" i="13"/>
  <c r="F33" i="13"/>
  <c r="G33" i="13"/>
  <c r="H32" i="13"/>
  <c r="F32" i="13"/>
  <c r="G32" i="13"/>
  <c r="H31" i="13"/>
  <c r="F31" i="13"/>
  <c r="G31" i="13"/>
  <c r="H30" i="13"/>
  <c r="F30" i="13"/>
  <c r="G30" i="13"/>
  <c r="D84" i="6" l="1"/>
  <c r="H29" i="13"/>
  <c r="F29" i="13"/>
  <c r="G29" i="13"/>
  <c r="H28" i="13"/>
  <c r="F28" i="13"/>
  <c r="G28" i="13"/>
  <c r="H27" i="13"/>
  <c r="F27" i="13"/>
  <c r="G27" i="13"/>
  <c r="H26" i="13"/>
  <c r="F26" i="13"/>
  <c r="G26" i="13"/>
  <c r="H25" i="13"/>
  <c r="F25" i="13"/>
  <c r="G25" i="13"/>
  <c r="D7" i="13"/>
  <c r="D8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27" i="13"/>
  <c r="D28" i="13"/>
  <c r="D29" i="13"/>
  <c r="D30" i="13"/>
  <c r="D31" i="13"/>
  <c r="D32" i="13"/>
  <c r="D33" i="13"/>
  <c r="D34" i="13"/>
  <c r="D35" i="13"/>
  <c r="D36" i="13"/>
  <c r="D37" i="13"/>
  <c r="D38" i="13"/>
  <c r="C25" i="13"/>
  <c r="E25" i="13"/>
  <c r="C26" i="13"/>
  <c r="E26" i="13"/>
  <c r="C27" i="13"/>
  <c r="E27" i="13"/>
  <c r="C28" i="13"/>
  <c r="E28" i="13"/>
  <c r="C29" i="13"/>
  <c r="E29" i="13"/>
  <c r="C30" i="13"/>
  <c r="E30" i="13"/>
  <c r="C31" i="13"/>
  <c r="E31" i="13"/>
  <c r="C32" i="13"/>
  <c r="E32" i="13"/>
  <c r="C33" i="13"/>
  <c r="E33" i="13"/>
  <c r="C34" i="13"/>
  <c r="E34" i="13"/>
  <c r="C35" i="13"/>
  <c r="E35" i="13"/>
  <c r="C36" i="13"/>
  <c r="E36" i="13"/>
  <c r="C37" i="13"/>
  <c r="E37" i="13"/>
  <c r="C38" i="13"/>
  <c r="E38" i="13"/>
  <c r="K25" i="13"/>
  <c r="L25" i="13"/>
  <c r="K26" i="13"/>
  <c r="L26" i="13"/>
  <c r="K27" i="13"/>
  <c r="L27" i="13"/>
  <c r="K28" i="13"/>
  <c r="L28" i="13"/>
  <c r="K29" i="13"/>
  <c r="L29" i="13"/>
  <c r="K30" i="13"/>
  <c r="L30" i="13"/>
  <c r="K31" i="13"/>
  <c r="L31" i="13"/>
  <c r="K32" i="13"/>
  <c r="L32" i="13"/>
  <c r="K33" i="13"/>
  <c r="L33" i="13"/>
  <c r="K34" i="13"/>
  <c r="L34" i="13"/>
  <c r="K35" i="13"/>
  <c r="L35" i="13"/>
  <c r="K36" i="13"/>
  <c r="L36" i="13"/>
  <c r="K37" i="13"/>
  <c r="L37" i="13"/>
  <c r="K38" i="13"/>
  <c r="L38" i="13"/>
  <c r="B27" i="13" l="1"/>
  <c r="B35" i="13"/>
  <c r="B31" i="13"/>
  <c r="B26" i="13"/>
  <c r="B36" i="13"/>
  <c r="B28" i="13"/>
  <c r="B32" i="13"/>
  <c r="B33" i="13"/>
  <c r="B25" i="13"/>
  <c r="B34" i="13"/>
  <c r="B37" i="13"/>
  <c r="B29" i="13"/>
  <c r="B38" i="13"/>
  <c r="B30" i="13"/>
  <c r="E63" i="7"/>
  <c r="D63" i="7"/>
  <c r="E62" i="7"/>
  <c r="D62" i="7"/>
  <c r="E61" i="7"/>
  <c r="D61" i="7"/>
  <c r="E60" i="7"/>
  <c r="D60" i="7"/>
  <c r="E59" i="7"/>
  <c r="D59" i="7"/>
  <c r="E58" i="7"/>
  <c r="D58" i="7"/>
  <c r="E57" i="7"/>
  <c r="D57" i="7"/>
  <c r="E56" i="7"/>
  <c r="D56" i="7"/>
  <c r="E55" i="7"/>
  <c r="D55" i="7"/>
  <c r="E54" i="7"/>
  <c r="D54" i="7"/>
  <c r="E53" i="7"/>
  <c r="D53" i="7"/>
  <c r="E52" i="7"/>
  <c r="D52" i="7"/>
  <c r="E51" i="7"/>
  <c r="D51" i="7"/>
  <c r="E50" i="7"/>
  <c r="D50" i="7"/>
  <c r="E49" i="7"/>
  <c r="D49" i="7"/>
  <c r="E48" i="7"/>
  <c r="D48" i="7"/>
  <c r="E47" i="7"/>
  <c r="D47" i="7"/>
  <c r="E46" i="7"/>
  <c r="D46" i="7"/>
  <c r="E45" i="7"/>
  <c r="D45" i="7"/>
  <c r="E44" i="7"/>
  <c r="D44" i="7"/>
  <c r="E43" i="7"/>
  <c r="D43" i="7"/>
  <c r="E42" i="7"/>
  <c r="D42" i="7"/>
  <c r="E41" i="7"/>
  <c r="D41" i="7"/>
  <c r="E40" i="7"/>
  <c r="D40" i="7"/>
  <c r="E39" i="7"/>
  <c r="D39" i="7"/>
  <c r="E38" i="7"/>
  <c r="D38" i="7"/>
  <c r="D6" i="7"/>
  <c r="E6" i="7"/>
  <c r="D7" i="7"/>
  <c r="E7" i="7"/>
  <c r="D8" i="7"/>
  <c r="E8" i="7"/>
  <c r="D9" i="7"/>
  <c r="E9" i="7"/>
  <c r="D10" i="7"/>
  <c r="E10" i="7"/>
  <c r="D11" i="7"/>
  <c r="E11" i="7"/>
  <c r="D12" i="7"/>
  <c r="E12" i="7"/>
  <c r="D13" i="7"/>
  <c r="E13" i="7"/>
  <c r="D14" i="7"/>
  <c r="E14" i="7"/>
  <c r="D15" i="7"/>
  <c r="E15" i="7"/>
  <c r="D16" i="7"/>
  <c r="E16" i="7"/>
  <c r="D17" i="7"/>
  <c r="E17" i="7"/>
  <c r="D18" i="7"/>
  <c r="E18" i="7"/>
  <c r="D19" i="7"/>
  <c r="E19" i="7"/>
  <c r="D20" i="7"/>
  <c r="E20" i="7"/>
  <c r="D21" i="7"/>
  <c r="E21" i="7"/>
  <c r="D22" i="7"/>
  <c r="E22" i="7"/>
  <c r="D23" i="7"/>
  <c r="E23" i="7"/>
  <c r="D24" i="7"/>
  <c r="E24" i="7"/>
  <c r="D25" i="7"/>
  <c r="E25" i="7"/>
  <c r="D26" i="7"/>
  <c r="E26" i="7"/>
  <c r="D27" i="7"/>
  <c r="E27" i="7"/>
  <c r="D28" i="7"/>
  <c r="E28" i="7"/>
  <c r="D29" i="7"/>
  <c r="E29" i="7"/>
  <c r="D32" i="7"/>
  <c r="E32" i="7"/>
  <c r="D33" i="7"/>
  <c r="E33" i="7"/>
  <c r="D34" i="7"/>
  <c r="E34" i="7"/>
  <c r="D35" i="7"/>
  <c r="E35" i="7"/>
  <c r="D36" i="7"/>
  <c r="E36" i="7"/>
  <c r="E5" i="7"/>
  <c r="D5" i="7"/>
  <c r="C23" i="10" l="1"/>
  <c r="D23" i="10"/>
  <c r="C22" i="10"/>
  <c r="D22" i="10"/>
  <c r="C20" i="10"/>
  <c r="D20" i="10"/>
  <c r="C21" i="10"/>
  <c r="D21" i="10"/>
  <c r="C9" i="10"/>
  <c r="D9" i="10"/>
  <c r="C10" i="10"/>
  <c r="D10" i="10"/>
  <c r="C11" i="10"/>
  <c r="D11" i="10"/>
  <c r="C12" i="10"/>
  <c r="D12" i="10"/>
  <c r="C8" i="10"/>
  <c r="D8" i="10"/>
  <c r="C6" i="11" l="1"/>
  <c r="C7" i="11"/>
  <c r="C5" i="11"/>
  <c r="A7" i="11"/>
  <c r="C7" i="10"/>
  <c r="D7" i="10"/>
  <c r="C13" i="10"/>
  <c r="D13" i="10"/>
  <c r="C14" i="10"/>
  <c r="D14" i="10"/>
  <c r="C15" i="10"/>
  <c r="D15" i="10"/>
  <c r="C16" i="10"/>
  <c r="D16" i="10"/>
  <c r="C17" i="10"/>
  <c r="D17" i="10"/>
  <c r="C18" i="10"/>
  <c r="D18" i="10"/>
  <c r="C19" i="10"/>
  <c r="D19" i="10"/>
  <c r="C26" i="10"/>
  <c r="D26" i="10"/>
  <c r="D6" i="10"/>
  <c r="C6" i="10"/>
  <c r="C6" i="9"/>
  <c r="D6" i="9"/>
  <c r="C7" i="9"/>
  <c r="D7" i="9"/>
  <c r="C8" i="9"/>
  <c r="D8" i="9"/>
  <c r="C9" i="9"/>
  <c r="D9" i="9"/>
  <c r="C10" i="9"/>
  <c r="D10" i="9"/>
  <c r="C15" i="9"/>
  <c r="D15" i="9"/>
  <c r="C16" i="9"/>
  <c r="D16" i="9"/>
  <c r="C17" i="9"/>
  <c r="D17" i="9"/>
  <c r="C18" i="9"/>
  <c r="D18" i="9"/>
  <c r="C19" i="9"/>
  <c r="D19" i="9"/>
  <c r="C20" i="9"/>
  <c r="D20" i="9"/>
  <c r="C21" i="9"/>
  <c r="D21" i="9"/>
  <c r="C22" i="9"/>
  <c r="D22" i="9"/>
  <c r="C23" i="9"/>
  <c r="D23" i="9"/>
  <c r="C24" i="9"/>
  <c r="D24" i="9"/>
  <c r="D5" i="9"/>
  <c r="C5" i="9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2" i="8"/>
  <c r="B33" i="8"/>
  <c r="B8" i="8"/>
  <c r="B7" i="8"/>
  <c r="C6" i="6" l="1"/>
  <c r="B6" i="6" s="1"/>
  <c r="C7" i="6"/>
  <c r="B7" i="6" s="1"/>
  <c r="C8" i="6"/>
  <c r="B8" i="6" s="1"/>
  <c r="C9" i="6"/>
  <c r="B9" i="6" s="1"/>
  <c r="C10" i="6"/>
  <c r="B10" i="6" s="1"/>
  <c r="C11" i="6"/>
  <c r="B11" i="6" s="1"/>
  <c r="C12" i="6"/>
  <c r="B12" i="6" s="1"/>
  <c r="C13" i="6"/>
  <c r="B13" i="6" s="1"/>
  <c r="C14" i="6"/>
  <c r="B14" i="6" s="1"/>
  <c r="C15" i="6"/>
  <c r="B15" i="6" s="1"/>
  <c r="C16" i="6"/>
  <c r="B16" i="6" s="1"/>
  <c r="C17" i="6"/>
  <c r="B17" i="6" s="1"/>
  <c r="C18" i="6"/>
  <c r="B18" i="6" s="1"/>
  <c r="C19" i="6"/>
  <c r="B19" i="6" s="1"/>
  <c r="C20" i="6"/>
  <c r="B20" i="6" s="1"/>
  <c r="C21" i="6"/>
  <c r="B21" i="6" s="1"/>
  <c r="C22" i="6"/>
  <c r="B22" i="6" s="1"/>
  <c r="C23" i="6"/>
  <c r="B23" i="6" s="1"/>
  <c r="C24" i="6"/>
  <c r="B24" i="6" s="1"/>
  <c r="C25" i="6"/>
  <c r="B25" i="6" s="1"/>
  <c r="C26" i="6"/>
  <c r="B26" i="6" s="1"/>
  <c r="C27" i="6"/>
  <c r="B27" i="6" s="1"/>
  <c r="C28" i="6"/>
  <c r="B28" i="6" s="1"/>
  <c r="C29" i="6"/>
  <c r="B29" i="6" s="1"/>
  <c r="C30" i="6"/>
  <c r="B30" i="6" s="1"/>
  <c r="C31" i="6"/>
  <c r="B31" i="6" s="1"/>
  <c r="C32" i="6"/>
  <c r="B32" i="6" s="1"/>
  <c r="C33" i="6"/>
  <c r="B33" i="6" s="1"/>
  <c r="C34" i="6"/>
  <c r="B34" i="6" s="1"/>
  <c r="C35" i="6"/>
  <c r="B35" i="6" s="1"/>
  <c r="C36" i="6"/>
  <c r="B36" i="6" s="1"/>
  <c r="C37" i="6"/>
  <c r="B37" i="6" s="1"/>
  <c r="C38" i="6"/>
  <c r="B38" i="6" s="1"/>
  <c r="C39" i="6"/>
  <c r="B39" i="6" s="1"/>
  <c r="C40" i="6"/>
  <c r="B40" i="6" s="1"/>
  <c r="C43" i="6"/>
  <c r="B43" i="6" s="1"/>
  <c r="C44" i="6"/>
  <c r="B44" i="6" s="1"/>
  <c r="C45" i="6"/>
  <c r="B45" i="6" s="1"/>
  <c r="C46" i="6"/>
  <c r="B46" i="6" s="1"/>
  <c r="C47" i="6"/>
  <c r="B47" i="6" s="1"/>
  <c r="C48" i="6"/>
  <c r="B48" i="6" s="1"/>
  <c r="C49" i="6"/>
  <c r="B49" i="6" s="1"/>
  <c r="C50" i="6"/>
  <c r="B50" i="6" s="1"/>
  <c r="C51" i="6"/>
  <c r="B51" i="6" s="1"/>
  <c r="C52" i="6"/>
  <c r="B52" i="6" s="1"/>
  <c r="C53" i="6"/>
  <c r="B53" i="6" s="1"/>
  <c r="C54" i="6"/>
  <c r="B54" i="6" s="1"/>
  <c r="C55" i="6"/>
  <c r="B55" i="6" s="1"/>
  <c r="C56" i="6"/>
  <c r="B56" i="6" s="1"/>
  <c r="C57" i="6"/>
  <c r="B57" i="6" s="1"/>
  <c r="C58" i="6"/>
  <c r="B58" i="6" s="1"/>
  <c r="C59" i="6"/>
  <c r="B59" i="6" s="1"/>
  <c r="C60" i="6"/>
  <c r="B60" i="6" s="1"/>
  <c r="C61" i="6"/>
  <c r="B61" i="6" s="1"/>
  <c r="C62" i="6"/>
  <c r="B62" i="6" s="1"/>
  <c r="C63" i="6"/>
  <c r="B63" i="6" s="1"/>
  <c r="C64" i="6"/>
  <c r="B64" i="6" s="1"/>
  <c r="C65" i="6"/>
  <c r="B65" i="6" s="1"/>
  <c r="C66" i="6"/>
  <c r="B66" i="6" s="1"/>
  <c r="C67" i="6"/>
  <c r="B67" i="6" s="1"/>
  <c r="C68" i="6"/>
  <c r="B68" i="6" s="1"/>
  <c r="C69" i="6"/>
  <c r="B69" i="6" s="1"/>
  <c r="C70" i="6"/>
  <c r="B70" i="6" s="1"/>
  <c r="C71" i="6"/>
  <c r="B71" i="6" s="1"/>
  <c r="C72" i="6"/>
  <c r="B72" i="6" s="1"/>
  <c r="C73" i="6"/>
  <c r="B73" i="6" s="1"/>
  <c r="C74" i="6"/>
  <c r="B74" i="6" s="1"/>
  <c r="C75" i="6"/>
  <c r="B75" i="6" s="1"/>
  <c r="C76" i="6"/>
  <c r="B76" i="6" s="1"/>
  <c r="C77" i="6"/>
  <c r="B77" i="6" s="1"/>
  <c r="C5" i="6"/>
  <c r="B5" i="6" s="1"/>
  <c r="A217" i="12" l="1"/>
  <c r="B217" i="12"/>
  <c r="C217" i="12"/>
  <c r="D217" i="12"/>
  <c r="E217" i="12"/>
  <c r="A218" i="12"/>
  <c r="B218" i="12"/>
  <c r="C218" i="12"/>
  <c r="D218" i="12"/>
  <c r="E218" i="12"/>
  <c r="A219" i="12"/>
  <c r="B219" i="12"/>
  <c r="C219" i="12"/>
  <c r="D219" i="12"/>
  <c r="E219" i="12"/>
  <c r="A220" i="12"/>
  <c r="B220" i="12"/>
  <c r="C220" i="12"/>
  <c r="D220" i="12"/>
  <c r="E220" i="12"/>
  <c r="A221" i="12"/>
  <c r="B221" i="12"/>
  <c r="C221" i="12"/>
  <c r="D221" i="12"/>
  <c r="E221" i="12"/>
  <c r="A222" i="12"/>
  <c r="B222" i="12"/>
  <c r="C222" i="12"/>
  <c r="D222" i="12"/>
  <c r="E222" i="12"/>
  <c r="A223" i="12"/>
  <c r="B223" i="12"/>
  <c r="C223" i="12"/>
  <c r="D223" i="12"/>
  <c r="E223" i="12"/>
  <c r="A224" i="12"/>
  <c r="B224" i="12"/>
  <c r="C224" i="12"/>
  <c r="D224" i="12"/>
  <c r="E224" i="12"/>
  <c r="A225" i="12"/>
  <c r="B225" i="12"/>
  <c r="C225" i="12"/>
  <c r="D225" i="12"/>
  <c r="E225" i="12"/>
  <c r="A226" i="12"/>
  <c r="B226" i="12"/>
  <c r="C226" i="12"/>
  <c r="D226" i="12"/>
  <c r="E226" i="12"/>
  <c r="A227" i="12"/>
  <c r="B227" i="12"/>
  <c r="C227" i="12"/>
  <c r="D227" i="12"/>
  <c r="E227" i="12"/>
  <c r="A228" i="12"/>
  <c r="B228" i="12"/>
  <c r="C228" i="12"/>
  <c r="D228" i="12"/>
  <c r="E228" i="12"/>
  <c r="A229" i="12"/>
  <c r="B229" i="12"/>
  <c r="C229" i="12"/>
  <c r="D229" i="12"/>
  <c r="E229" i="12"/>
  <c r="A230" i="12"/>
  <c r="B230" i="12"/>
  <c r="C230" i="12"/>
  <c r="D230" i="12"/>
  <c r="E230" i="12"/>
  <c r="A231" i="12"/>
  <c r="B231" i="12"/>
  <c r="C231" i="12"/>
  <c r="D231" i="12"/>
  <c r="E231" i="12"/>
  <c r="A232" i="12"/>
  <c r="B232" i="12"/>
  <c r="C232" i="12"/>
  <c r="D232" i="12"/>
  <c r="E232" i="12"/>
  <c r="M6" i="13" l="1"/>
  <c r="C7" i="13"/>
  <c r="E7" i="13"/>
  <c r="F7" i="13"/>
  <c r="G7" i="13"/>
  <c r="H7" i="13"/>
  <c r="C8" i="13"/>
  <c r="E8" i="13"/>
  <c r="F8" i="13"/>
  <c r="G8" i="13"/>
  <c r="H8" i="13"/>
  <c r="C9" i="13"/>
  <c r="E9" i="13"/>
  <c r="F9" i="13"/>
  <c r="G9" i="13"/>
  <c r="H9" i="13"/>
  <c r="C10" i="13"/>
  <c r="E10" i="13"/>
  <c r="F10" i="13"/>
  <c r="H10" i="13"/>
  <c r="C11" i="13"/>
  <c r="E11" i="13"/>
  <c r="F11" i="13"/>
  <c r="G11" i="13"/>
  <c r="H11" i="13"/>
  <c r="C12" i="13"/>
  <c r="E12" i="13"/>
  <c r="F12" i="13"/>
  <c r="G12" i="13"/>
  <c r="H12" i="13"/>
  <c r="C13" i="13"/>
  <c r="E13" i="13"/>
  <c r="F13" i="13"/>
  <c r="G13" i="13"/>
  <c r="H13" i="13"/>
  <c r="C14" i="13"/>
  <c r="E14" i="13"/>
  <c r="F14" i="13"/>
  <c r="G14" i="13"/>
  <c r="H14" i="13"/>
  <c r="C15" i="13"/>
  <c r="E15" i="13"/>
  <c r="F15" i="13"/>
  <c r="G15" i="13"/>
  <c r="H15" i="13"/>
  <c r="C16" i="13"/>
  <c r="E16" i="13"/>
  <c r="F16" i="13"/>
  <c r="G16" i="13"/>
  <c r="H16" i="13"/>
  <c r="C17" i="13"/>
  <c r="E17" i="13"/>
  <c r="F17" i="13"/>
  <c r="G17" i="13"/>
  <c r="H17" i="13"/>
  <c r="C18" i="13"/>
  <c r="E18" i="13"/>
  <c r="F18" i="13"/>
  <c r="G18" i="13"/>
  <c r="H18" i="13"/>
  <c r="C19" i="13"/>
  <c r="E19" i="13"/>
  <c r="F19" i="13"/>
  <c r="G19" i="13"/>
  <c r="H19" i="13"/>
  <c r="C20" i="13"/>
  <c r="E20" i="13"/>
  <c r="F20" i="13"/>
  <c r="G20" i="13"/>
  <c r="H20" i="13"/>
  <c r="C21" i="13"/>
  <c r="E21" i="13"/>
  <c r="F21" i="13"/>
  <c r="G21" i="13"/>
  <c r="H21" i="13"/>
  <c r="C22" i="13"/>
  <c r="E22" i="13"/>
  <c r="F22" i="13"/>
  <c r="G22" i="13"/>
  <c r="H22" i="13"/>
  <c r="C23" i="13"/>
  <c r="E23" i="13"/>
  <c r="F23" i="13"/>
  <c r="G23" i="13"/>
  <c r="H23" i="13"/>
  <c r="C24" i="13"/>
  <c r="E24" i="13"/>
  <c r="F24" i="13"/>
  <c r="G24" i="13"/>
  <c r="H24" i="13"/>
  <c r="G6" i="13"/>
  <c r="D6" i="13"/>
  <c r="H6" i="13"/>
  <c r="F6" i="13"/>
  <c r="E6" i="13"/>
  <c r="C6" i="13"/>
  <c r="K7" i="13"/>
  <c r="L7" i="13"/>
  <c r="K8" i="13"/>
  <c r="L8" i="13"/>
  <c r="K9" i="13"/>
  <c r="L9" i="13"/>
  <c r="K10" i="13"/>
  <c r="L10" i="13"/>
  <c r="K11" i="13"/>
  <c r="L11" i="13"/>
  <c r="K12" i="13"/>
  <c r="L12" i="13"/>
  <c r="K13" i="13"/>
  <c r="L13" i="13"/>
  <c r="K14" i="13"/>
  <c r="L14" i="13"/>
  <c r="K15" i="13"/>
  <c r="L15" i="13"/>
  <c r="K16" i="13"/>
  <c r="L16" i="13"/>
  <c r="K17" i="13"/>
  <c r="L17" i="13"/>
  <c r="K18" i="13"/>
  <c r="L18" i="13"/>
  <c r="K19" i="13"/>
  <c r="L19" i="13"/>
  <c r="K20" i="13"/>
  <c r="L20" i="13"/>
  <c r="K21" i="13"/>
  <c r="L21" i="13"/>
  <c r="K22" i="13"/>
  <c r="L22" i="13"/>
  <c r="K23" i="13"/>
  <c r="L23" i="13"/>
  <c r="K24" i="13"/>
  <c r="L24" i="13"/>
  <c r="L6" i="13"/>
  <c r="K6" i="13"/>
  <c r="A5" i="12"/>
  <c r="B5" i="12"/>
  <c r="C5" i="12"/>
  <c r="D5" i="12"/>
  <c r="E5" i="12"/>
  <c r="A6" i="12"/>
  <c r="B6" i="12"/>
  <c r="C6" i="12"/>
  <c r="D6" i="12"/>
  <c r="E6" i="12"/>
  <c r="A7" i="12"/>
  <c r="B7" i="12"/>
  <c r="C7" i="12"/>
  <c r="D7" i="12"/>
  <c r="E7" i="12"/>
  <c r="A8" i="12"/>
  <c r="B8" i="12"/>
  <c r="C8" i="12"/>
  <c r="D8" i="12"/>
  <c r="E8" i="12"/>
  <c r="A9" i="12"/>
  <c r="B9" i="12"/>
  <c r="C9" i="12"/>
  <c r="D9" i="12"/>
  <c r="E9" i="12"/>
  <c r="A10" i="12"/>
  <c r="B10" i="12"/>
  <c r="C10" i="12"/>
  <c r="D10" i="12"/>
  <c r="E10" i="12"/>
  <c r="A11" i="12"/>
  <c r="B11" i="12"/>
  <c r="C11" i="12"/>
  <c r="D11" i="12"/>
  <c r="E11" i="12"/>
  <c r="A12" i="12"/>
  <c r="B12" i="12"/>
  <c r="C12" i="12"/>
  <c r="D12" i="12"/>
  <c r="E12" i="12"/>
  <c r="A13" i="12"/>
  <c r="B13" i="12"/>
  <c r="C13" i="12"/>
  <c r="D13" i="12"/>
  <c r="E13" i="12"/>
  <c r="A14" i="12"/>
  <c r="B14" i="12"/>
  <c r="C14" i="12"/>
  <c r="D14" i="12"/>
  <c r="E14" i="12"/>
  <c r="A15" i="12"/>
  <c r="B15" i="12"/>
  <c r="C15" i="12"/>
  <c r="D15" i="12"/>
  <c r="E15" i="12"/>
  <c r="A16" i="12"/>
  <c r="B16" i="12"/>
  <c r="C16" i="12"/>
  <c r="D16" i="12"/>
  <c r="E16" i="12"/>
  <c r="A17" i="12"/>
  <c r="B17" i="12"/>
  <c r="C17" i="12"/>
  <c r="D17" i="12"/>
  <c r="E17" i="12"/>
  <c r="A18" i="12"/>
  <c r="B18" i="12"/>
  <c r="C18" i="12"/>
  <c r="D18" i="12"/>
  <c r="E18" i="12"/>
  <c r="A19" i="12"/>
  <c r="B19" i="12"/>
  <c r="C19" i="12"/>
  <c r="D19" i="12"/>
  <c r="E19" i="12"/>
  <c r="A20" i="12"/>
  <c r="B20" i="12"/>
  <c r="C20" i="12"/>
  <c r="D20" i="12"/>
  <c r="E20" i="12"/>
  <c r="A21" i="12"/>
  <c r="B21" i="12"/>
  <c r="C21" i="12"/>
  <c r="D21" i="12"/>
  <c r="E21" i="12"/>
  <c r="A22" i="12"/>
  <c r="B22" i="12"/>
  <c r="C22" i="12"/>
  <c r="D22" i="12"/>
  <c r="E22" i="12"/>
  <c r="A23" i="12"/>
  <c r="B23" i="12"/>
  <c r="C23" i="12"/>
  <c r="D23" i="12"/>
  <c r="E23" i="12"/>
  <c r="A24" i="12"/>
  <c r="B24" i="12"/>
  <c r="C24" i="12"/>
  <c r="D24" i="12"/>
  <c r="E24" i="12"/>
  <c r="A25" i="12"/>
  <c r="B25" i="12"/>
  <c r="C25" i="12"/>
  <c r="D25" i="12"/>
  <c r="E25" i="12"/>
  <c r="A26" i="12"/>
  <c r="B26" i="12"/>
  <c r="C26" i="12"/>
  <c r="D26" i="12"/>
  <c r="E26" i="12"/>
  <c r="A27" i="12"/>
  <c r="B27" i="12"/>
  <c r="C27" i="12"/>
  <c r="D27" i="12"/>
  <c r="E27" i="12"/>
  <c r="A28" i="12"/>
  <c r="B28" i="12"/>
  <c r="C28" i="12"/>
  <c r="D28" i="12"/>
  <c r="E28" i="12"/>
  <c r="A29" i="12"/>
  <c r="B29" i="12"/>
  <c r="C29" i="12"/>
  <c r="D29" i="12"/>
  <c r="E29" i="12"/>
  <c r="A30" i="12"/>
  <c r="B30" i="12"/>
  <c r="C30" i="12"/>
  <c r="D30" i="12"/>
  <c r="E30" i="12"/>
  <c r="A31" i="12"/>
  <c r="B31" i="12"/>
  <c r="C31" i="12"/>
  <c r="D31" i="12"/>
  <c r="E31" i="12"/>
  <c r="A32" i="12"/>
  <c r="B32" i="12"/>
  <c r="C32" i="12"/>
  <c r="D32" i="12"/>
  <c r="E32" i="12"/>
  <c r="A33" i="12"/>
  <c r="B33" i="12"/>
  <c r="C33" i="12"/>
  <c r="D33" i="12"/>
  <c r="E33" i="12"/>
  <c r="A34" i="12"/>
  <c r="B34" i="12"/>
  <c r="C34" i="12"/>
  <c r="D34" i="12"/>
  <c r="E34" i="12"/>
  <c r="A35" i="12"/>
  <c r="B35" i="12"/>
  <c r="C35" i="12"/>
  <c r="D35" i="12"/>
  <c r="E35" i="12"/>
  <c r="A36" i="12"/>
  <c r="B36" i="12"/>
  <c r="C36" i="12"/>
  <c r="D36" i="12"/>
  <c r="E36" i="12"/>
  <c r="A37" i="12"/>
  <c r="B37" i="12"/>
  <c r="C37" i="12"/>
  <c r="D37" i="12"/>
  <c r="E37" i="12"/>
  <c r="A38" i="12"/>
  <c r="B38" i="12"/>
  <c r="C38" i="12"/>
  <c r="D38" i="12"/>
  <c r="E38" i="12"/>
  <c r="A39" i="12"/>
  <c r="B39" i="12"/>
  <c r="C39" i="12"/>
  <c r="D39" i="12"/>
  <c r="E39" i="12"/>
  <c r="A40" i="12"/>
  <c r="B40" i="12"/>
  <c r="C40" i="12"/>
  <c r="D40" i="12"/>
  <c r="E40" i="12"/>
  <c r="A41" i="12"/>
  <c r="B41" i="12"/>
  <c r="C41" i="12"/>
  <c r="D41" i="12"/>
  <c r="E41" i="12"/>
  <c r="A42" i="12"/>
  <c r="B42" i="12"/>
  <c r="C42" i="12"/>
  <c r="D42" i="12"/>
  <c r="E42" i="12"/>
  <c r="A43" i="12"/>
  <c r="B43" i="12"/>
  <c r="C43" i="12"/>
  <c r="D43" i="12"/>
  <c r="E43" i="12"/>
  <c r="A44" i="12"/>
  <c r="B44" i="12"/>
  <c r="C44" i="12"/>
  <c r="D44" i="12"/>
  <c r="E44" i="12"/>
  <c r="A45" i="12"/>
  <c r="B45" i="12"/>
  <c r="C45" i="12"/>
  <c r="D45" i="12"/>
  <c r="E45" i="12"/>
  <c r="A46" i="12"/>
  <c r="B46" i="12"/>
  <c r="C46" i="12"/>
  <c r="D46" i="12"/>
  <c r="E46" i="12"/>
  <c r="A47" i="12"/>
  <c r="B47" i="12"/>
  <c r="C47" i="12"/>
  <c r="D47" i="12"/>
  <c r="E47" i="12"/>
  <c r="A48" i="12"/>
  <c r="B48" i="12"/>
  <c r="C48" i="12"/>
  <c r="D48" i="12"/>
  <c r="E48" i="12"/>
  <c r="A49" i="12"/>
  <c r="B49" i="12"/>
  <c r="C49" i="12"/>
  <c r="D49" i="12"/>
  <c r="E49" i="12"/>
  <c r="A50" i="12"/>
  <c r="B50" i="12"/>
  <c r="C50" i="12"/>
  <c r="D50" i="12"/>
  <c r="E50" i="12"/>
  <c r="A51" i="12"/>
  <c r="B51" i="12"/>
  <c r="C51" i="12"/>
  <c r="D51" i="12"/>
  <c r="E51" i="12"/>
  <c r="A52" i="12"/>
  <c r="B52" i="12"/>
  <c r="C52" i="12"/>
  <c r="D52" i="12"/>
  <c r="E52" i="12"/>
  <c r="A53" i="12"/>
  <c r="B53" i="12"/>
  <c r="C53" i="12"/>
  <c r="D53" i="12"/>
  <c r="E53" i="12"/>
  <c r="A54" i="12"/>
  <c r="B54" i="12"/>
  <c r="C54" i="12"/>
  <c r="D54" i="12"/>
  <c r="E54" i="12"/>
  <c r="A55" i="12"/>
  <c r="B55" i="12"/>
  <c r="C55" i="12"/>
  <c r="D55" i="12"/>
  <c r="E55" i="12"/>
  <c r="A56" i="12"/>
  <c r="B56" i="12"/>
  <c r="C56" i="12"/>
  <c r="D56" i="12"/>
  <c r="E56" i="12"/>
  <c r="A57" i="12"/>
  <c r="B57" i="12"/>
  <c r="C57" i="12"/>
  <c r="D57" i="12"/>
  <c r="E57" i="12"/>
  <c r="A58" i="12"/>
  <c r="B58" i="12"/>
  <c r="C58" i="12"/>
  <c r="D58" i="12"/>
  <c r="E58" i="12"/>
  <c r="A59" i="12"/>
  <c r="B59" i="12"/>
  <c r="C59" i="12"/>
  <c r="D59" i="12"/>
  <c r="E59" i="12"/>
  <c r="A60" i="12"/>
  <c r="B60" i="12"/>
  <c r="C60" i="12"/>
  <c r="D60" i="12"/>
  <c r="E60" i="12"/>
  <c r="A61" i="12"/>
  <c r="B61" i="12"/>
  <c r="C61" i="12"/>
  <c r="D61" i="12"/>
  <c r="E61" i="12"/>
  <c r="A62" i="12"/>
  <c r="B62" i="12"/>
  <c r="C62" i="12"/>
  <c r="D62" i="12"/>
  <c r="E62" i="12"/>
  <c r="A63" i="12"/>
  <c r="B63" i="12"/>
  <c r="C63" i="12"/>
  <c r="D63" i="12"/>
  <c r="E63" i="12"/>
  <c r="A64" i="12"/>
  <c r="B64" i="12"/>
  <c r="C64" i="12"/>
  <c r="D64" i="12"/>
  <c r="E64" i="12"/>
  <c r="A65" i="12"/>
  <c r="B65" i="12"/>
  <c r="C65" i="12"/>
  <c r="D65" i="12"/>
  <c r="E65" i="12"/>
  <c r="A66" i="12"/>
  <c r="B66" i="12"/>
  <c r="C66" i="12"/>
  <c r="D66" i="12"/>
  <c r="E66" i="12"/>
  <c r="A67" i="12"/>
  <c r="B67" i="12"/>
  <c r="C67" i="12"/>
  <c r="D67" i="12"/>
  <c r="E67" i="12"/>
  <c r="A68" i="12"/>
  <c r="B68" i="12"/>
  <c r="C68" i="12"/>
  <c r="D68" i="12"/>
  <c r="E68" i="12"/>
  <c r="A69" i="12"/>
  <c r="B69" i="12"/>
  <c r="C69" i="12"/>
  <c r="D69" i="12"/>
  <c r="E69" i="12"/>
  <c r="A70" i="12"/>
  <c r="B70" i="12"/>
  <c r="C70" i="12"/>
  <c r="D70" i="12"/>
  <c r="E70" i="12"/>
  <c r="A71" i="12"/>
  <c r="B71" i="12"/>
  <c r="C71" i="12"/>
  <c r="D71" i="12"/>
  <c r="E71" i="12"/>
  <c r="A72" i="12"/>
  <c r="B72" i="12"/>
  <c r="C72" i="12"/>
  <c r="D72" i="12"/>
  <c r="E72" i="12"/>
  <c r="A73" i="12"/>
  <c r="B73" i="12"/>
  <c r="C73" i="12"/>
  <c r="D73" i="12"/>
  <c r="E73" i="12"/>
  <c r="A74" i="12"/>
  <c r="B74" i="12"/>
  <c r="C74" i="12"/>
  <c r="D74" i="12"/>
  <c r="E74" i="12"/>
  <c r="A75" i="12"/>
  <c r="B75" i="12"/>
  <c r="C75" i="12"/>
  <c r="D75" i="12"/>
  <c r="E75" i="12"/>
  <c r="A76" i="12"/>
  <c r="B76" i="12"/>
  <c r="C76" i="12"/>
  <c r="D76" i="12"/>
  <c r="E76" i="12"/>
  <c r="A77" i="12"/>
  <c r="B77" i="12"/>
  <c r="C77" i="12"/>
  <c r="D77" i="12"/>
  <c r="E77" i="12"/>
  <c r="A78" i="12"/>
  <c r="B78" i="12"/>
  <c r="C78" i="12"/>
  <c r="D78" i="12"/>
  <c r="E78" i="12"/>
  <c r="A79" i="12"/>
  <c r="B79" i="12"/>
  <c r="C79" i="12"/>
  <c r="D79" i="12"/>
  <c r="E79" i="12"/>
  <c r="A80" i="12"/>
  <c r="B80" i="12"/>
  <c r="C80" i="12"/>
  <c r="D80" i="12"/>
  <c r="E80" i="12"/>
  <c r="A81" i="12"/>
  <c r="B81" i="12"/>
  <c r="C81" i="12"/>
  <c r="D81" i="12"/>
  <c r="E81" i="12"/>
  <c r="A82" i="12"/>
  <c r="B82" i="12"/>
  <c r="C82" i="12"/>
  <c r="D82" i="12"/>
  <c r="E82" i="12"/>
  <c r="A83" i="12"/>
  <c r="B83" i="12"/>
  <c r="C83" i="12"/>
  <c r="D83" i="12"/>
  <c r="E83" i="12"/>
  <c r="A84" i="12"/>
  <c r="B84" i="12"/>
  <c r="C84" i="12"/>
  <c r="D84" i="12"/>
  <c r="E84" i="12"/>
  <c r="A85" i="12"/>
  <c r="B85" i="12"/>
  <c r="C85" i="12"/>
  <c r="D85" i="12"/>
  <c r="E85" i="12"/>
  <c r="A86" i="12"/>
  <c r="B86" i="12"/>
  <c r="C86" i="12"/>
  <c r="D86" i="12"/>
  <c r="E86" i="12"/>
  <c r="A87" i="12"/>
  <c r="B87" i="12"/>
  <c r="C87" i="12"/>
  <c r="D87" i="12"/>
  <c r="E87" i="12"/>
  <c r="A88" i="12"/>
  <c r="B88" i="12"/>
  <c r="C88" i="12"/>
  <c r="D88" i="12"/>
  <c r="E88" i="12"/>
  <c r="A89" i="12"/>
  <c r="B89" i="12"/>
  <c r="C89" i="12"/>
  <c r="D89" i="12"/>
  <c r="E89" i="12"/>
  <c r="A90" i="12"/>
  <c r="B90" i="12"/>
  <c r="C90" i="12"/>
  <c r="D90" i="12"/>
  <c r="E90" i="12"/>
  <c r="A91" i="12"/>
  <c r="B91" i="12"/>
  <c r="C91" i="12"/>
  <c r="D91" i="12"/>
  <c r="E91" i="12"/>
  <c r="A92" i="12"/>
  <c r="B92" i="12"/>
  <c r="C92" i="12"/>
  <c r="D92" i="12"/>
  <c r="E92" i="12"/>
  <c r="A93" i="12"/>
  <c r="B93" i="12"/>
  <c r="C93" i="12"/>
  <c r="D93" i="12"/>
  <c r="E93" i="12"/>
  <c r="A94" i="12"/>
  <c r="B94" i="12"/>
  <c r="C94" i="12"/>
  <c r="D94" i="12"/>
  <c r="E94" i="12"/>
  <c r="A95" i="12"/>
  <c r="B95" i="12"/>
  <c r="C95" i="12"/>
  <c r="D95" i="12"/>
  <c r="E95" i="12"/>
  <c r="A96" i="12"/>
  <c r="B96" i="12"/>
  <c r="C96" i="12"/>
  <c r="D96" i="12"/>
  <c r="E96" i="12"/>
  <c r="A97" i="12"/>
  <c r="B97" i="12"/>
  <c r="C97" i="12"/>
  <c r="D97" i="12"/>
  <c r="E97" i="12"/>
  <c r="A98" i="12"/>
  <c r="B98" i="12"/>
  <c r="C98" i="12"/>
  <c r="D98" i="12"/>
  <c r="E98" i="12"/>
  <c r="A99" i="12"/>
  <c r="B99" i="12"/>
  <c r="C99" i="12"/>
  <c r="D99" i="12"/>
  <c r="E99" i="12"/>
  <c r="A100" i="12"/>
  <c r="B100" i="12"/>
  <c r="C100" i="12"/>
  <c r="D100" i="12"/>
  <c r="E100" i="12"/>
  <c r="A101" i="12"/>
  <c r="B101" i="12"/>
  <c r="C101" i="12"/>
  <c r="D101" i="12"/>
  <c r="E101" i="12"/>
  <c r="A102" i="12"/>
  <c r="B102" i="12"/>
  <c r="C102" i="12"/>
  <c r="D102" i="12"/>
  <c r="E102" i="12"/>
  <c r="A103" i="12"/>
  <c r="B103" i="12"/>
  <c r="C103" i="12"/>
  <c r="D103" i="12"/>
  <c r="E103" i="12"/>
  <c r="A104" i="12"/>
  <c r="B104" i="12"/>
  <c r="C104" i="12"/>
  <c r="D104" i="12"/>
  <c r="E104" i="12"/>
  <c r="A105" i="12"/>
  <c r="B105" i="12"/>
  <c r="C105" i="12"/>
  <c r="D105" i="12"/>
  <c r="E105" i="12"/>
  <c r="A106" i="12"/>
  <c r="B106" i="12"/>
  <c r="C106" i="12"/>
  <c r="D106" i="12"/>
  <c r="E106" i="12"/>
  <c r="A107" i="12"/>
  <c r="B107" i="12"/>
  <c r="C107" i="12"/>
  <c r="D107" i="12"/>
  <c r="E107" i="12"/>
  <c r="A108" i="12"/>
  <c r="B108" i="12"/>
  <c r="C108" i="12"/>
  <c r="D108" i="12"/>
  <c r="E108" i="12"/>
  <c r="A109" i="12"/>
  <c r="B109" i="12"/>
  <c r="C109" i="12"/>
  <c r="D109" i="12"/>
  <c r="E109" i="12"/>
  <c r="A110" i="12"/>
  <c r="B110" i="12"/>
  <c r="C110" i="12"/>
  <c r="D110" i="12"/>
  <c r="E110" i="12"/>
  <c r="A111" i="12"/>
  <c r="B111" i="12"/>
  <c r="C111" i="12"/>
  <c r="D111" i="12"/>
  <c r="E111" i="12"/>
  <c r="A112" i="12"/>
  <c r="B112" i="12"/>
  <c r="C112" i="12"/>
  <c r="D112" i="12"/>
  <c r="E112" i="12"/>
  <c r="A113" i="12"/>
  <c r="B113" i="12"/>
  <c r="C113" i="12"/>
  <c r="D113" i="12"/>
  <c r="E113" i="12"/>
  <c r="A114" i="12"/>
  <c r="B114" i="12"/>
  <c r="C114" i="12"/>
  <c r="D114" i="12"/>
  <c r="E114" i="12"/>
  <c r="A115" i="12"/>
  <c r="B115" i="12"/>
  <c r="C115" i="12"/>
  <c r="D115" i="12"/>
  <c r="E115" i="12"/>
  <c r="A116" i="12"/>
  <c r="B116" i="12"/>
  <c r="C116" i="12"/>
  <c r="D116" i="12"/>
  <c r="E116" i="12"/>
  <c r="A117" i="12"/>
  <c r="B117" i="12"/>
  <c r="C117" i="12"/>
  <c r="D117" i="12"/>
  <c r="E117" i="12"/>
  <c r="A118" i="12"/>
  <c r="B118" i="12"/>
  <c r="C118" i="12"/>
  <c r="D118" i="12"/>
  <c r="E118" i="12"/>
  <c r="A119" i="12"/>
  <c r="B119" i="12"/>
  <c r="C119" i="12"/>
  <c r="D119" i="12"/>
  <c r="E119" i="12"/>
  <c r="A120" i="12"/>
  <c r="B120" i="12"/>
  <c r="C120" i="12"/>
  <c r="D120" i="12"/>
  <c r="E120" i="12"/>
  <c r="A121" i="12"/>
  <c r="B121" i="12"/>
  <c r="C121" i="12"/>
  <c r="D121" i="12"/>
  <c r="E121" i="12"/>
  <c r="A122" i="12"/>
  <c r="B122" i="12"/>
  <c r="C122" i="12"/>
  <c r="D122" i="12"/>
  <c r="E122" i="12"/>
  <c r="A123" i="12"/>
  <c r="B123" i="12"/>
  <c r="C123" i="12"/>
  <c r="D123" i="12"/>
  <c r="E123" i="12"/>
  <c r="A124" i="12"/>
  <c r="B124" i="12"/>
  <c r="C124" i="12"/>
  <c r="D124" i="12"/>
  <c r="E124" i="12"/>
  <c r="A125" i="12"/>
  <c r="B125" i="12"/>
  <c r="C125" i="12"/>
  <c r="D125" i="12"/>
  <c r="E125" i="12"/>
  <c r="A126" i="12"/>
  <c r="B126" i="12"/>
  <c r="C126" i="12"/>
  <c r="D126" i="12"/>
  <c r="E126" i="12"/>
  <c r="A127" i="12"/>
  <c r="B127" i="12"/>
  <c r="C127" i="12"/>
  <c r="D127" i="12"/>
  <c r="E127" i="12"/>
  <c r="A128" i="12"/>
  <c r="B128" i="12"/>
  <c r="C128" i="12"/>
  <c r="D128" i="12"/>
  <c r="E128" i="12"/>
  <c r="A129" i="12"/>
  <c r="B129" i="12"/>
  <c r="C129" i="12"/>
  <c r="D129" i="12"/>
  <c r="E129" i="12"/>
  <c r="A130" i="12"/>
  <c r="B130" i="12"/>
  <c r="C130" i="12"/>
  <c r="D130" i="12"/>
  <c r="E130" i="12"/>
  <c r="A131" i="12"/>
  <c r="B131" i="12"/>
  <c r="C131" i="12"/>
  <c r="D131" i="12"/>
  <c r="E131" i="12"/>
  <c r="A132" i="12"/>
  <c r="B132" i="12"/>
  <c r="C132" i="12"/>
  <c r="D132" i="12"/>
  <c r="E132" i="12"/>
  <c r="A133" i="12"/>
  <c r="B133" i="12"/>
  <c r="C133" i="12"/>
  <c r="D133" i="12"/>
  <c r="E133" i="12"/>
  <c r="A134" i="12"/>
  <c r="B134" i="12"/>
  <c r="C134" i="12"/>
  <c r="D134" i="12"/>
  <c r="E134" i="12"/>
  <c r="A135" i="12"/>
  <c r="B135" i="12"/>
  <c r="C135" i="12"/>
  <c r="D135" i="12"/>
  <c r="E135" i="12"/>
  <c r="A136" i="12"/>
  <c r="B136" i="12"/>
  <c r="C136" i="12"/>
  <c r="D136" i="12"/>
  <c r="E136" i="12"/>
  <c r="A137" i="12"/>
  <c r="B137" i="12"/>
  <c r="C137" i="12"/>
  <c r="D137" i="12"/>
  <c r="E137" i="12"/>
  <c r="A138" i="12"/>
  <c r="B138" i="12"/>
  <c r="C138" i="12"/>
  <c r="D138" i="12"/>
  <c r="E138" i="12"/>
  <c r="A139" i="12"/>
  <c r="B139" i="12"/>
  <c r="C139" i="12"/>
  <c r="D139" i="12"/>
  <c r="E139" i="12"/>
  <c r="A140" i="12"/>
  <c r="B140" i="12"/>
  <c r="C140" i="12"/>
  <c r="D140" i="12"/>
  <c r="E140" i="12"/>
  <c r="A141" i="12"/>
  <c r="B141" i="12"/>
  <c r="C141" i="12"/>
  <c r="D141" i="12"/>
  <c r="E141" i="12"/>
  <c r="A142" i="12"/>
  <c r="B142" i="12"/>
  <c r="C142" i="12"/>
  <c r="D142" i="12"/>
  <c r="E142" i="12"/>
  <c r="A143" i="12"/>
  <c r="B143" i="12"/>
  <c r="C143" i="12"/>
  <c r="D143" i="12"/>
  <c r="E143" i="12"/>
  <c r="A144" i="12"/>
  <c r="B144" i="12"/>
  <c r="C144" i="12"/>
  <c r="D144" i="12"/>
  <c r="E144" i="12"/>
  <c r="A145" i="12"/>
  <c r="B145" i="12"/>
  <c r="C145" i="12"/>
  <c r="D145" i="12"/>
  <c r="E145" i="12"/>
  <c r="A146" i="12"/>
  <c r="B146" i="12"/>
  <c r="C146" i="12"/>
  <c r="D146" i="12"/>
  <c r="E146" i="12"/>
  <c r="A147" i="12"/>
  <c r="B147" i="12"/>
  <c r="C147" i="12"/>
  <c r="D147" i="12"/>
  <c r="E147" i="12"/>
  <c r="A148" i="12"/>
  <c r="B148" i="12"/>
  <c r="C148" i="12"/>
  <c r="D148" i="12"/>
  <c r="E148" i="12"/>
  <c r="A149" i="12"/>
  <c r="B149" i="12"/>
  <c r="C149" i="12"/>
  <c r="D149" i="12"/>
  <c r="E149" i="12"/>
  <c r="A150" i="12"/>
  <c r="B150" i="12"/>
  <c r="C150" i="12"/>
  <c r="D150" i="12"/>
  <c r="E150" i="12"/>
  <c r="A151" i="12"/>
  <c r="B151" i="12"/>
  <c r="C151" i="12"/>
  <c r="D151" i="12"/>
  <c r="E151" i="12"/>
  <c r="A152" i="12"/>
  <c r="B152" i="12"/>
  <c r="C152" i="12"/>
  <c r="D152" i="12"/>
  <c r="E152" i="12"/>
  <c r="A153" i="12"/>
  <c r="B153" i="12"/>
  <c r="C153" i="12"/>
  <c r="D153" i="12"/>
  <c r="E153" i="12"/>
  <c r="A154" i="12"/>
  <c r="B154" i="12"/>
  <c r="C154" i="12"/>
  <c r="D154" i="12"/>
  <c r="E154" i="12"/>
  <c r="A155" i="12"/>
  <c r="B155" i="12"/>
  <c r="C155" i="12"/>
  <c r="D155" i="12"/>
  <c r="E155" i="12"/>
  <c r="A156" i="12"/>
  <c r="B156" i="12"/>
  <c r="C156" i="12"/>
  <c r="D156" i="12"/>
  <c r="E156" i="12"/>
  <c r="A157" i="12"/>
  <c r="B157" i="12"/>
  <c r="C157" i="12"/>
  <c r="D157" i="12"/>
  <c r="E157" i="12"/>
  <c r="A158" i="12"/>
  <c r="B158" i="12"/>
  <c r="C158" i="12"/>
  <c r="D158" i="12"/>
  <c r="E158" i="12"/>
  <c r="A159" i="12"/>
  <c r="B159" i="12"/>
  <c r="C159" i="12"/>
  <c r="D159" i="12"/>
  <c r="E159" i="12"/>
  <c r="A160" i="12"/>
  <c r="B160" i="12"/>
  <c r="C160" i="12"/>
  <c r="D160" i="12"/>
  <c r="E160" i="12"/>
  <c r="A161" i="12"/>
  <c r="B161" i="12"/>
  <c r="C161" i="12"/>
  <c r="D161" i="12"/>
  <c r="E161" i="12"/>
  <c r="A162" i="12"/>
  <c r="B162" i="12"/>
  <c r="C162" i="12"/>
  <c r="D162" i="12"/>
  <c r="E162" i="12"/>
  <c r="A163" i="12"/>
  <c r="B163" i="12"/>
  <c r="C163" i="12"/>
  <c r="D163" i="12"/>
  <c r="E163" i="12"/>
  <c r="A164" i="12"/>
  <c r="B164" i="12"/>
  <c r="C164" i="12"/>
  <c r="D164" i="12"/>
  <c r="E164" i="12"/>
  <c r="A165" i="12"/>
  <c r="B165" i="12"/>
  <c r="C165" i="12"/>
  <c r="D165" i="12"/>
  <c r="E165" i="12"/>
  <c r="A166" i="12"/>
  <c r="B166" i="12"/>
  <c r="C166" i="12"/>
  <c r="D166" i="12"/>
  <c r="E166" i="12"/>
  <c r="A167" i="12"/>
  <c r="B167" i="12"/>
  <c r="C167" i="12"/>
  <c r="D167" i="12"/>
  <c r="E167" i="12"/>
  <c r="A168" i="12"/>
  <c r="B168" i="12"/>
  <c r="C168" i="12"/>
  <c r="D168" i="12"/>
  <c r="E168" i="12"/>
  <c r="A169" i="12"/>
  <c r="B169" i="12"/>
  <c r="C169" i="12"/>
  <c r="D169" i="12"/>
  <c r="E169" i="12"/>
  <c r="A170" i="12"/>
  <c r="B170" i="12"/>
  <c r="C170" i="12"/>
  <c r="D170" i="12"/>
  <c r="E170" i="12"/>
  <c r="A171" i="12"/>
  <c r="B171" i="12"/>
  <c r="C171" i="12"/>
  <c r="D171" i="12"/>
  <c r="E171" i="12"/>
  <c r="A172" i="12"/>
  <c r="B172" i="12"/>
  <c r="C172" i="12"/>
  <c r="D172" i="12"/>
  <c r="E172" i="12"/>
  <c r="A173" i="12"/>
  <c r="B173" i="12"/>
  <c r="C173" i="12"/>
  <c r="D173" i="12"/>
  <c r="E173" i="12"/>
  <c r="A174" i="12"/>
  <c r="B174" i="12"/>
  <c r="C174" i="12"/>
  <c r="D174" i="12"/>
  <c r="E174" i="12"/>
  <c r="A175" i="12"/>
  <c r="B175" i="12"/>
  <c r="C175" i="12"/>
  <c r="D175" i="12"/>
  <c r="E175" i="12"/>
  <c r="A176" i="12"/>
  <c r="B176" i="12"/>
  <c r="C176" i="12"/>
  <c r="D176" i="12"/>
  <c r="E176" i="12"/>
  <c r="A177" i="12"/>
  <c r="B177" i="12"/>
  <c r="C177" i="12"/>
  <c r="D177" i="12"/>
  <c r="E177" i="12"/>
  <c r="A178" i="12"/>
  <c r="B178" i="12"/>
  <c r="C178" i="12"/>
  <c r="D178" i="12"/>
  <c r="E178" i="12"/>
  <c r="A179" i="12"/>
  <c r="B179" i="12"/>
  <c r="C179" i="12"/>
  <c r="D179" i="12"/>
  <c r="E179" i="12"/>
  <c r="A180" i="12"/>
  <c r="B180" i="12"/>
  <c r="C180" i="12"/>
  <c r="D180" i="12"/>
  <c r="E180" i="12"/>
  <c r="A181" i="12"/>
  <c r="B181" i="12"/>
  <c r="C181" i="12"/>
  <c r="D181" i="12"/>
  <c r="E181" i="12"/>
  <c r="A182" i="12"/>
  <c r="B182" i="12"/>
  <c r="C182" i="12"/>
  <c r="D182" i="12"/>
  <c r="E182" i="12"/>
  <c r="A183" i="12"/>
  <c r="B183" i="12"/>
  <c r="C183" i="12"/>
  <c r="D183" i="12"/>
  <c r="E183" i="12"/>
  <c r="A184" i="12"/>
  <c r="B184" i="12"/>
  <c r="C184" i="12"/>
  <c r="D184" i="12"/>
  <c r="E184" i="12"/>
  <c r="A185" i="12"/>
  <c r="B185" i="12"/>
  <c r="C185" i="12"/>
  <c r="D185" i="12"/>
  <c r="E185" i="12"/>
  <c r="A186" i="12"/>
  <c r="B186" i="12"/>
  <c r="C186" i="12"/>
  <c r="D186" i="12"/>
  <c r="E186" i="12"/>
  <c r="A187" i="12"/>
  <c r="B187" i="12"/>
  <c r="C187" i="12"/>
  <c r="D187" i="12"/>
  <c r="E187" i="12"/>
  <c r="A188" i="12"/>
  <c r="B188" i="12"/>
  <c r="C188" i="12"/>
  <c r="D188" i="12"/>
  <c r="E188" i="12"/>
  <c r="A189" i="12"/>
  <c r="B189" i="12"/>
  <c r="C189" i="12"/>
  <c r="D189" i="12"/>
  <c r="E189" i="12"/>
  <c r="A190" i="12"/>
  <c r="B190" i="12"/>
  <c r="C190" i="12"/>
  <c r="D190" i="12"/>
  <c r="E190" i="12"/>
  <c r="A191" i="12"/>
  <c r="B191" i="12"/>
  <c r="C191" i="12"/>
  <c r="D191" i="12"/>
  <c r="E191" i="12"/>
  <c r="A192" i="12"/>
  <c r="B192" i="12"/>
  <c r="C192" i="12"/>
  <c r="D192" i="12"/>
  <c r="E192" i="12"/>
  <c r="A193" i="12"/>
  <c r="B193" i="12"/>
  <c r="C193" i="12"/>
  <c r="D193" i="12"/>
  <c r="E193" i="12"/>
  <c r="A194" i="12"/>
  <c r="B194" i="12"/>
  <c r="C194" i="12"/>
  <c r="D194" i="12"/>
  <c r="E194" i="12"/>
  <c r="A195" i="12"/>
  <c r="B195" i="12"/>
  <c r="C195" i="12"/>
  <c r="D195" i="12"/>
  <c r="E195" i="12"/>
  <c r="A196" i="12"/>
  <c r="B196" i="12"/>
  <c r="C196" i="12"/>
  <c r="D196" i="12"/>
  <c r="E196" i="12"/>
  <c r="A197" i="12"/>
  <c r="B197" i="12"/>
  <c r="C197" i="12"/>
  <c r="D197" i="12"/>
  <c r="E197" i="12"/>
  <c r="A198" i="12"/>
  <c r="B198" i="12"/>
  <c r="C198" i="12"/>
  <c r="D198" i="12"/>
  <c r="E198" i="12"/>
  <c r="A199" i="12"/>
  <c r="B199" i="12"/>
  <c r="C199" i="12"/>
  <c r="D199" i="12"/>
  <c r="E199" i="12"/>
  <c r="A200" i="12"/>
  <c r="B200" i="12"/>
  <c r="C200" i="12"/>
  <c r="D200" i="12"/>
  <c r="E200" i="12"/>
  <c r="A201" i="12"/>
  <c r="B201" i="12"/>
  <c r="C201" i="12"/>
  <c r="D201" i="12"/>
  <c r="E201" i="12"/>
  <c r="A202" i="12"/>
  <c r="B202" i="12"/>
  <c r="C202" i="12"/>
  <c r="D202" i="12"/>
  <c r="E202" i="12"/>
  <c r="A203" i="12"/>
  <c r="B203" i="12"/>
  <c r="C203" i="12"/>
  <c r="D203" i="12"/>
  <c r="E203" i="12"/>
  <c r="A204" i="12"/>
  <c r="B204" i="12"/>
  <c r="C204" i="12"/>
  <c r="D204" i="12"/>
  <c r="E204" i="12"/>
  <c r="A205" i="12"/>
  <c r="B205" i="12"/>
  <c r="C205" i="12"/>
  <c r="D205" i="12"/>
  <c r="E205" i="12"/>
  <c r="A206" i="12"/>
  <c r="B206" i="12"/>
  <c r="C206" i="12"/>
  <c r="D206" i="12"/>
  <c r="E206" i="12"/>
  <c r="A207" i="12"/>
  <c r="B207" i="12"/>
  <c r="C207" i="12"/>
  <c r="D207" i="12"/>
  <c r="E207" i="12"/>
  <c r="A208" i="12"/>
  <c r="B208" i="12"/>
  <c r="C208" i="12"/>
  <c r="D208" i="12"/>
  <c r="E208" i="12"/>
  <c r="A209" i="12"/>
  <c r="B209" i="12"/>
  <c r="C209" i="12"/>
  <c r="D209" i="12"/>
  <c r="E209" i="12"/>
  <c r="A210" i="12"/>
  <c r="B210" i="12"/>
  <c r="C210" i="12"/>
  <c r="D210" i="12"/>
  <c r="E210" i="12"/>
  <c r="A211" i="12"/>
  <c r="B211" i="12"/>
  <c r="C211" i="12"/>
  <c r="D211" i="12"/>
  <c r="E211" i="12"/>
  <c r="A212" i="12"/>
  <c r="B212" i="12"/>
  <c r="C212" i="12"/>
  <c r="D212" i="12"/>
  <c r="E212" i="12"/>
  <c r="A213" i="12"/>
  <c r="B213" i="12"/>
  <c r="C213" i="12"/>
  <c r="D213" i="12"/>
  <c r="E213" i="12"/>
  <c r="A214" i="12"/>
  <c r="B214" i="12"/>
  <c r="C214" i="12"/>
  <c r="D214" i="12"/>
  <c r="E214" i="12"/>
  <c r="A215" i="12"/>
  <c r="B215" i="12"/>
  <c r="C215" i="12"/>
  <c r="D215" i="12"/>
  <c r="E215" i="12"/>
  <c r="A216" i="12"/>
  <c r="B216" i="12"/>
  <c r="C216" i="12"/>
  <c r="D216" i="12"/>
  <c r="E216" i="12"/>
  <c r="E4" i="12"/>
  <c r="D4" i="12"/>
  <c r="C4" i="12"/>
  <c r="B4" i="12"/>
  <c r="A4" i="12"/>
  <c r="A21" i="11"/>
  <c r="A20" i="11"/>
  <c r="B6" i="13" l="1"/>
  <c r="B23" i="13"/>
  <c r="B24" i="13"/>
  <c r="B20" i="13"/>
  <c r="B16" i="13"/>
  <c r="B12" i="13"/>
  <c r="B8" i="13"/>
  <c r="B19" i="13"/>
  <c r="B15" i="13"/>
  <c r="B11" i="13"/>
  <c r="B7" i="13"/>
  <c r="B22" i="13"/>
  <c r="B18" i="13"/>
  <c r="B14" i="13"/>
  <c r="B10" i="13"/>
  <c r="B21" i="13"/>
  <c r="B17" i="13"/>
  <c r="B13" i="13"/>
  <c r="B9" i="13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5" i="6"/>
</calcChain>
</file>

<file path=xl/sharedStrings.xml><?xml version="1.0" encoding="utf-8"?>
<sst xmlns="http://schemas.openxmlformats.org/spreadsheetml/2006/main" count="1278" uniqueCount="534">
  <si>
    <t>OK</t>
  </si>
  <si>
    <t>TRP</t>
  </si>
  <si>
    <t>HM</t>
  </si>
  <si>
    <t>NAV</t>
  </si>
  <si>
    <t>PROP</t>
  </si>
  <si>
    <t>PRJ</t>
  </si>
  <si>
    <t>KV2</t>
  </si>
  <si>
    <t>NAST</t>
  </si>
  <si>
    <t>ZV1</t>
  </si>
  <si>
    <t>KV1</t>
  </si>
  <si>
    <t>KV8</t>
  </si>
  <si>
    <t>staničení [km]</t>
  </si>
  <si>
    <t>Porovnání polohy staničníků</t>
  </si>
  <si>
    <t>deklarované</t>
  </si>
  <si>
    <t>dle projektu</t>
  </si>
  <si>
    <t>rozdíl</t>
  </si>
  <si>
    <t>poznámka</t>
  </si>
  <si>
    <t>[m]</t>
  </si>
  <si>
    <t>Posouzení polohy nástupišť a kolejí</t>
  </si>
  <si>
    <t>Staničení</t>
  </si>
  <si>
    <t>[km]</t>
  </si>
  <si>
    <t>H &lt; 380 mm …. Neposuzuje se!</t>
  </si>
  <si>
    <t>Výhybky</t>
  </si>
  <si>
    <t>Staničení ZV</t>
  </si>
  <si>
    <t>Směrový posun osy</t>
  </si>
  <si>
    <t>Zdvih nivelety</t>
  </si>
  <si>
    <t>[-]</t>
  </si>
  <si>
    <t>Číslo výhybky</t>
  </si>
  <si>
    <t>Přejezdy</t>
  </si>
  <si>
    <t>Identifikace</t>
  </si>
  <si>
    <t>Konstrukce</t>
  </si>
  <si>
    <t>Mosty a propustky</t>
  </si>
  <si>
    <t>[mm]</t>
  </si>
  <si>
    <t>Název dopravny</t>
  </si>
  <si>
    <t>Poznámky</t>
  </si>
  <si>
    <t>desková</t>
  </si>
  <si>
    <t>Označení</t>
  </si>
  <si>
    <t>Se3</t>
  </si>
  <si>
    <t>PřPS</t>
  </si>
  <si>
    <t>Seznam souřadnic hlavních bodů</t>
  </si>
  <si>
    <t>Čís. bodu</t>
  </si>
  <si>
    <t>Y</t>
  </si>
  <si>
    <t>X</t>
  </si>
  <si>
    <t>Z</t>
  </si>
  <si>
    <t>Poznámka</t>
  </si>
  <si>
    <t>Export z RailCADu</t>
  </si>
  <si>
    <t>VB1</t>
  </si>
  <si>
    <t>KO/ZPm</t>
  </si>
  <si>
    <t>KPm/ZO</t>
  </si>
  <si>
    <t>VB2</t>
  </si>
  <si>
    <t>KO2</t>
  </si>
  <si>
    <t>KP2</t>
  </si>
  <si>
    <t>ZP3</t>
  </si>
  <si>
    <t>ZO3</t>
  </si>
  <si>
    <t>VB3</t>
  </si>
  <si>
    <t>KO3</t>
  </si>
  <si>
    <t>KP3</t>
  </si>
  <si>
    <t>ZO4</t>
  </si>
  <si>
    <t>VB4</t>
  </si>
  <si>
    <t>VB5</t>
  </si>
  <si>
    <t>VB6</t>
  </si>
  <si>
    <t>KO6</t>
  </si>
  <si>
    <t>KP6</t>
  </si>
  <si>
    <t>ZP7</t>
  </si>
  <si>
    <t>ZO7</t>
  </si>
  <si>
    <t>VB7</t>
  </si>
  <si>
    <t>KO7</t>
  </si>
  <si>
    <t>KP7</t>
  </si>
  <si>
    <t>ZP8</t>
  </si>
  <si>
    <t>ZO8</t>
  </si>
  <si>
    <t>VB8</t>
  </si>
  <si>
    <t>KO8</t>
  </si>
  <si>
    <t>KP8</t>
  </si>
  <si>
    <t>ZP9</t>
  </si>
  <si>
    <t>ZO9</t>
  </si>
  <si>
    <t>VB9</t>
  </si>
  <si>
    <t>KO9</t>
  </si>
  <si>
    <t>KP9</t>
  </si>
  <si>
    <t>ZP10</t>
  </si>
  <si>
    <t>ZO10</t>
  </si>
  <si>
    <t>VB10</t>
  </si>
  <si>
    <t>KO10</t>
  </si>
  <si>
    <t>KP10</t>
  </si>
  <si>
    <t>ZP11</t>
  </si>
  <si>
    <t>ZO11</t>
  </si>
  <si>
    <t>VB11</t>
  </si>
  <si>
    <t>KO11</t>
  </si>
  <si>
    <t>KP11</t>
  </si>
  <si>
    <t>ZP12</t>
  </si>
  <si>
    <t>ZO12</t>
  </si>
  <si>
    <t>VB12</t>
  </si>
  <si>
    <t>KO12</t>
  </si>
  <si>
    <t>KP12</t>
  </si>
  <si>
    <t>ZO13</t>
  </si>
  <si>
    <t>VB13</t>
  </si>
  <si>
    <t>KO13</t>
  </si>
  <si>
    <t>ZP14</t>
  </si>
  <si>
    <t>ZO14</t>
  </si>
  <si>
    <t>VB14</t>
  </si>
  <si>
    <t>KO14</t>
  </si>
  <si>
    <t>KP14</t>
  </si>
  <si>
    <t>ZP15</t>
  </si>
  <si>
    <t>ZO15</t>
  </si>
  <si>
    <t>VB15</t>
  </si>
  <si>
    <t>KO15</t>
  </si>
  <si>
    <t>KP15</t>
  </si>
  <si>
    <t>ZP16</t>
  </si>
  <si>
    <t>ZO16</t>
  </si>
  <si>
    <t>VB16</t>
  </si>
  <si>
    <t>KO16</t>
  </si>
  <si>
    <t>KP16</t>
  </si>
  <si>
    <t>ZP17</t>
  </si>
  <si>
    <t>ZO17</t>
  </si>
  <si>
    <t>VB17</t>
  </si>
  <si>
    <t>KO17</t>
  </si>
  <si>
    <t>KP17</t>
  </si>
  <si>
    <t>ZP18</t>
  </si>
  <si>
    <t>ZO18</t>
  </si>
  <si>
    <t>VB18</t>
  </si>
  <si>
    <t>KO18</t>
  </si>
  <si>
    <t>KP18</t>
  </si>
  <si>
    <t>ZP19</t>
  </si>
  <si>
    <t>ZO19</t>
  </si>
  <si>
    <t>VB19</t>
  </si>
  <si>
    <t>KO19</t>
  </si>
  <si>
    <t>KP19</t>
  </si>
  <si>
    <t>ZZO</t>
  </si>
  <si>
    <t>LN</t>
  </si>
  <si>
    <t>KZO</t>
  </si>
  <si>
    <t>Základní parametry směrových oblouků</t>
  </si>
  <si>
    <t>Navržené parametry</t>
  </si>
  <si>
    <t>k.č.</t>
  </si>
  <si>
    <t>č.o.</t>
  </si>
  <si>
    <t>Poloměr [m]</t>
  </si>
  <si>
    <t>V [km/h]</t>
  </si>
  <si>
    <t>D [mm]</t>
  </si>
  <si>
    <t>I [mm]</t>
  </si>
  <si>
    <t>Alfas [g]</t>
  </si>
  <si>
    <t>Li [m]</t>
  </si>
  <si>
    <t>Lk1= m</t>
  </si>
  <si>
    <t>t [m]</t>
  </si>
  <si>
    <t>Lk2= m</t>
  </si>
  <si>
    <t xml:space="preserve"> [km]</t>
  </si>
  <si>
    <r>
      <rPr>
        <b/>
        <sz val="11"/>
        <color theme="1"/>
        <rFont val="Calibri"/>
        <family val="2"/>
        <charset val="238"/>
        <scheme val="minor"/>
      </rPr>
      <t>Export z RailCADu</t>
    </r>
    <r>
      <rPr>
        <sz val="11"/>
        <color theme="1"/>
        <rFont val="Calibri"/>
        <family val="2"/>
        <scheme val="minor"/>
      </rPr>
      <t xml:space="preserve"> (zkrácená tabulka)</t>
    </r>
  </si>
  <si>
    <t>[m/mm]</t>
  </si>
  <si>
    <t>R/D</t>
  </si>
  <si>
    <t>Lk1</t>
  </si>
  <si>
    <t>Lk2</t>
  </si>
  <si>
    <t>Stávající parametry</t>
  </si>
  <si>
    <t>začátek</t>
  </si>
  <si>
    <t>konec</t>
  </si>
  <si>
    <t>staničení oblouku</t>
  </si>
  <si>
    <t>Staničení 
od - do</t>
  </si>
  <si>
    <t>Nákresný přehled</t>
  </si>
  <si>
    <t>R</t>
  </si>
  <si>
    <t>D</t>
  </si>
  <si>
    <r>
      <t xml:space="preserve">D </t>
    </r>
    <r>
      <rPr>
        <b/>
        <sz val="11"/>
        <color theme="1"/>
        <rFont val="Calibri"/>
        <family val="2"/>
        <charset val="238"/>
      </rPr>
      <t>≤ (R-50)/1,5</t>
    </r>
  </si>
  <si>
    <t>Světelná návěstidla</t>
  </si>
  <si>
    <t>kolej</t>
  </si>
  <si>
    <t>ZV3</t>
  </si>
  <si>
    <t>objekt</t>
  </si>
  <si>
    <t>Osa</t>
  </si>
  <si>
    <t>Číslo</t>
  </si>
  <si>
    <t>Posun</t>
  </si>
  <si>
    <t>Směr</t>
  </si>
  <si>
    <t>Zdvih</t>
  </si>
  <si>
    <t>Odchylky</t>
  </si>
  <si>
    <t>min.</t>
  </si>
  <si>
    <t>max.</t>
  </si>
  <si>
    <t>výška</t>
  </si>
  <si>
    <t>směr</t>
  </si>
  <si>
    <t>klenbová</t>
  </si>
  <si>
    <t>nezaměřený</t>
  </si>
  <si>
    <r>
      <t>H</t>
    </r>
    <r>
      <rPr>
        <b/>
        <vertAlign val="subscript"/>
        <sz val="10"/>
        <color theme="1"/>
        <rFont val="Segoe UI Light"/>
        <family val="2"/>
        <charset val="238"/>
      </rPr>
      <t>měř</t>
    </r>
  </si>
  <si>
    <r>
      <t>L</t>
    </r>
    <r>
      <rPr>
        <b/>
        <vertAlign val="subscript"/>
        <sz val="10"/>
        <color theme="1"/>
        <rFont val="Segoe UI Light"/>
        <family val="2"/>
        <charset val="238"/>
      </rPr>
      <t>měř</t>
    </r>
  </si>
  <si>
    <r>
      <t>H</t>
    </r>
    <r>
      <rPr>
        <b/>
        <vertAlign val="subscript"/>
        <sz val="10"/>
        <color theme="1"/>
        <rFont val="Segoe UI Light"/>
        <family val="2"/>
        <charset val="238"/>
      </rPr>
      <t>proj</t>
    </r>
  </si>
  <si>
    <r>
      <t>L</t>
    </r>
    <r>
      <rPr>
        <b/>
        <vertAlign val="subscript"/>
        <sz val="10"/>
        <color theme="1"/>
        <rFont val="Segoe UI Light"/>
        <family val="2"/>
        <charset val="238"/>
      </rPr>
      <t>proj</t>
    </r>
  </si>
  <si>
    <t>Číslo oblouku</t>
  </si>
  <si>
    <t>Číslo staničníku</t>
  </si>
  <si>
    <t>25,2212g</t>
  </si>
  <si>
    <t>6,1893g</t>
  </si>
  <si>
    <t>2,9217g</t>
  </si>
  <si>
    <t>91,3106g</t>
  </si>
  <si>
    <t>32,9065g</t>
  </si>
  <si>
    <t>52,6986g</t>
  </si>
  <si>
    <t>16,7562g</t>
  </si>
  <si>
    <t>67,7930g</t>
  </si>
  <si>
    <t>23,5961g</t>
  </si>
  <si>
    <t>24,2323g</t>
  </si>
  <si>
    <t>48,9275g</t>
  </si>
  <si>
    <t>56,5673g</t>
  </si>
  <si>
    <t>73,3409g</t>
  </si>
  <si>
    <t>31,8880g</t>
  </si>
  <si>
    <t>15,6910g</t>
  </si>
  <si>
    <t>59,7919g</t>
  </si>
  <si>
    <t>14,1060g</t>
  </si>
  <si>
    <t>10,4614g</t>
  </si>
  <si>
    <t>25,1846g</t>
  </si>
  <si>
    <t>54,5271g</t>
  </si>
  <si>
    <t>57,2556g</t>
  </si>
  <si>
    <t>128,7599g</t>
  </si>
  <si>
    <t>23,8147g</t>
  </si>
  <si>
    <t>48,2714g</t>
  </si>
  <si>
    <t>39,9496g</t>
  </si>
  <si>
    <t>18,6187g</t>
  </si>
  <si>
    <t>35,1934g</t>
  </si>
  <si>
    <t>16,4523g</t>
  </si>
  <si>
    <t>43,4612g</t>
  </si>
  <si>
    <t>31,0403g</t>
  </si>
  <si>
    <t>16,8334g</t>
  </si>
  <si>
    <t>-</t>
  </si>
  <si>
    <t>přímá</t>
  </si>
  <si>
    <t>HMK0</t>
  </si>
  <si>
    <t>HMK1</t>
  </si>
  <si>
    <t>HMK2</t>
  </si>
  <si>
    <t>HMK3</t>
  </si>
  <si>
    <t>HMK4</t>
  </si>
  <si>
    <t>HMK5</t>
  </si>
  <si>
    <t>HMK6</t>
  </si>
  <si>
    <t>HMK7</t>
  </si>
  <si>
    <t>HMK8</t>
  </si>
  <si>
    <t>HMK9</t>
  </si>
  <si>
    <t>HMC5</t>
  </si>
  <si>
    <t>HMC7</t>
  </si>
  <si>
    <t>blízko propustku</t>
  </si>
  <si>
    <t>u konce nástupiště</t>
  </si>
  <si>
    <t>u začátku zdi</t>
  </si>
  <si>
    <t>vedle zdi</t>
  </si>
  <si>
    <t>za nástupištěm</t>
  </si>
  <si>
    <t>před přejezdem</t>
  </si>
  <si>
    <t>Ivančice město</t>
  </si>
  <si>
    <t>Ivančice letovisko</t>
  </si>
  <si>
    <t>žst. Ivančice</t>
  </si>
  <si>
    <t>žst. Oslavany</t>
  </si>
  <si>
    <t>mm</t>
  </si>
  <si>
    <t>ZV1-62</t>
  </si>
  <si>
    <t>KV1-ZV2-126</t>
  </si>
  <si>
    <t>KV6</t>
  </si>
  <si>
    <t>KV7-ZV6-124</t>
  </si>
  <si>
    <t>ZV7-159</t>
  </si>
  <si>
    <t>ZV1-126</t>
  </si>
  <si>
    <t>ZV3-158</t>
  </si>
  <si>
    <t>KV3</t>
  </si>
  <si>
    <t>ZV6</t>
  </si>
  <si>
    <t>KV7-ZV6-385</t>
  </si>
  <si>
    <t>ZV7-151</t>
  </si>
  <si>
    <t>ZV8-159</t>
  </si>
  <si>
    <t>P3939</t>
  </si>
  <si>
    <t>pryžové panely</t>
  </si>
  <si>
    <t>P3948</t>
  </si>
  <si>
    <t>P3949</t>
  </si>
  <si>
    <t>L</t>
  </si>
  <si>
    <t>P3950</t>
  </si>
  <si>
    <t>P3951</t>
  </si>
  <si>
    <t>betonové panely uvnitř a
asfaltový beton mimo kolej</t>
  </si>
  <si>
    <t>betonové panely</t>
  </si>
  <si>
    <t>P3952</t>
  </si>
  <si>
    <t>P3953</t>
  </si>
  <si>
    <t>P3954</t>
  </si>
  <si>
    <t>P3955</t>
  </si>
  <si>
    <t>asf. beton uvnitř, dřevěné trámce
a betonové panely mimo kolej</t>
  </si>
  <si>
    <t>P3956</t>
  </si>
  <si>
    <t>P3957</t>
  </si>
  <si>
    <t>P3958</t>
  </si>
  <si>
    <t>P3959</t>
  </si>
  <si>
    <t>P3960</t>
  </si>
  <si>
    <t>MOST</t>
  </si>
  <si>
    <t>Mosty</t>
  </si>
  <si>
    <t>Propustky</t>
  </si>
  <si>
    <t>Popis konstrukce</t>
  </si>
  <si>
    <t>trubní (kruhová)</t>
  </si>
  <si>
    <t>Se2</t>
  </si>
  <si>
    <t>Vzdálenost od osy</t>
  </si>
  <si>
    <t>HM-NAV</t>
  </si>
  <si>
    <t>NAVS-BRĂNICE-130</t>
  </si>
  <si>
    <t>NAVPĹ™S-BRĂNICE-130</t>
  </si>
  <si>
    <t>NAVPĹ™L-OSLAVANY-130</t>
  </si>
  <si>
    <t>NAVL-OSLAVANY-130</t>
  </si>
  <si>
    <t>NAVS1-BRĂNICE-130</t>
  </si>
  <si>
    <t>NAVS2-BRĂNICE-130</t>
  </si>
  <si>
    <t>NAVL1-OSLAVANY-130</t>
  </si>
  <si>
    <t>NAVSE3-OSLAVANY-130</t>
  </si>
  <si>
    <t>TRPSE2-BRĂNICE</t>
  </si>
  <si>
    <t>TRPSE1-OSLAVANY</t>
  </si>
  <si>
    <t>TRPSE4-OSLAVANY</t>
  </si>
  <si>
    <t>TRPSE5-BRĂNICE</t>
  </si>
  <si>
    <t>IS</t>
  </si>
  <si>
    <t>seř. návěst. Se2 v žst. Moravské Bránice</t>
  </si>
  <si>
    <t>předvěst PS v žst. Moravské Bránice</t>
  </si>
  <si>
    <t>vj. návěst. PS do žst. Moravské Bránice</t>
  </si>
  <si>
    <t>PřL</t>
  </si>
  <si>
    <t>předvěst Př L v žst. Ivančice</t>
  </si>
  <si>
    <t>vj. návěstidlo L do žst. Ivančice</t>
  </si>
  <si>
    <t>Se1</t>
  </si>
  <si>
    <t>seř. návěst. Se1 v žst. Ivančice</t>
  </si>
  <si>
    <t>S1</t>
  </si>
  <si>
    <t>odj. návěstidlo S1 v žst. Ivančice</t>
  </si>
  <si>
    <t>odj. návěstidlo S2 v žst. Ivančice</t>
  </si>
  <si>
    <t>S2</t>
  </si>
  <si>
    <t>L1</t>
  </si>
  <si>
    <t>odj. návěstidlo L1 v žst. Ivančice</t>
  </si>
  <si>
    <t>seř. návěst. Se2 v žst. Ivančice</t>
  </si>
  <si>
    <t>seř. návěst. Se3 v žst. Ivančice</t>
  </si>
  <si>
    <t>seř. návěst. Se4 v žst. Ivančice</t>
  </si>
  <si>
    <t>seř. návěst. Se5 v žst. Ivančice</t>
  </si>
  <si>
    <t>Se4</t>
  </si>
  <si>
    <t>Se5</t>
  </si>
  <si>
    <t>S</t>
  </si>
  <si>
    <t>vj. návěstidlo S do žst. Ivančice</t>
  </si>
  <si>
    <t>tabulka s křížem: Předvěst Př S v žst. Ivančice</t>
  </si>
  <si>
    <t>PřS</t>
  </si>
  <si>
    <t>OBJ</t>
  </si>
  <si>
    <t>Vzdálenost zábradlí od osy</t>
  </si>
  <si>
    <t>ZAB</t>
  </si>
  <si>
    <t>vlevo</t>
  </si>
  <si>
    <t>vpravo</t>
  </si>
  <si>
    <t>zábradlí vlevo</t>
  </si>
  <si>
    <t>zábradlí vpravo</t>
  </si>
  <si>
    <t>-1 = objekt je vpravo (posun koleje doleva)</t>
  </si>
  <si>
    <t>1 = objekt je vlevo (posun koleje doprava)</t>
  </si>
  <si>
    <t>63,9619g</t>
  </si>
  <si>
    <t>ZP 0,390022</t>
  </si>
  <si>
    <t>ZO 0,423022</t>
  </si>
  <si>
    <t>KO 0,663327</t>
  </si>
  <si>
    <t>KP 0,706327</t>
  </si>
  <si>
    <t>11,2912g</t>
  </si>
  <si>
    <t>ZP 0,779183</t>
  </si>
  <si>
    <t>ZO 0,819183</t>
  </si>
  <si>
    <t>KO 0,841969</t>
  </si>
  <si>
    <t>KP 0,881969</t>
  </si>
  <si>
    <t>ZP 0,913851</t>
  </si>
  <si>
    <t>ZO 0,953851</t>
  </si>
  <si>
    <t>KO 1,041815</t>
  </si>
  <si>
    <t>KP 1,081815</t>
  </si>
  <si>
    <t>ZO 1,184484</t>
  </si>
  <si>
    <t>KO/ZO 1,243789</t>
  </si>
  <si>
    <t>KO/ZO 1,298095</t>
  </si>
  <si>
    <t>KO/ZPm 1,272095</t>
  </si>
  <si>
    <t>KPm/ZO 1,298095</t>
  </si>
  <si>
    <t>KO 1,556087</t>
  </si>
  <si>
    <t>KP 1,582087</t>
  </si>
  <si>
    <t>ZP 1,610799</t>
  </si>
  <si>
    <t>ZO 1,637799</t>
  </si>
  <si>
    <t>KO 1,712110</t>
  </si>
  <si>
    <t>KP 1,739110</t>
  </si>
  <si>
    <t>ZP 1,872071</t>
  </si>
  <si>
    <t>ZO 1,905071</t>
  </si>
  <si>
    <t>KO 2,035973</t>
  </si>
  <si>
    <t>KP 2,068973</t>
  </si>
  <si>
    <t>ZP 2,187792</t>
  </si>
  <si>
    <t>ZO 2,202792</t>
  </si>
  <si>
    <t>KO 2,293074</t>
  </si>
  <si>
    <t>KP 2,308074</t>
  </si>
  <si>
    <t>ZP 2,405486</t>
  </si>
  <si>
    <t>ZO 2,431486</t>
  </si>
  <si>
    <t>KO 2,621659</t>
  </si>
  <si>
    <t>KP 2,647659</t>
  </si>
  <si>
    <t>ZP 2,692880</t>
  </si>
  <si>
    <t>ZO 2,715880</t>
  </si>
  <si>
    <t>KO 2,805186</t>
  </si>
  <si>
    <t>KP 2,828186</t>
  </si>
  <si>
    <t>ZP 2,890751</t>
  </si>
  <si>
    <t>ZO 2,911751</t>
  </si>
  <si>
    <t>KO 2,999994</t>
  </si>
  <si>
    <t>KP 3,020994</t>
  </si>
  <si>
    <t>ZP 3,323786</t>
  </si>
  <si>
    <t>ZO 3,346786</t>
  </si>
  <si>
    <t>KO 3,478265</t>
  </si>
  <si>
    <t>KP 3,501265</t>
  </si>
  <si>
    <t>ZP 3,535203</t>
  </si>
  <si>
    <t>ZO 3,561203</t>
  </si>
  <si>
    <t>KO 3,714692</t>
  </si>
  <si>
    <t>KP 3,740692</t>
  </si>
  <si>
    <t>ZP 3,758864</t>
  </si>
  <si>
    <t>ZO 3,784864</t>
  </si>
  <si>
    <t>KO 3,991576</t>
  </si>
  <si>
    <t>KP 4,017576</t>
  </si>
  <si>
    <t>ZP 4,052923</t>
  </si>
  <si>
    <t>ZO 4,080923</t>
  </si>
  <si>
    <t>KO 4,147593</t>
  </si>
  <si>
    <t>KP 4,175593</t>
  </si>
  <si>
    <t>ZP 4,215917</t>
  </si>
  <si>
    <t>ZO 4,247917</t>
  </si>
  <si>
    <t>KO 4,274523</t>
  </si>
  <si>
    <t>KP 4,302688</t>
  </si>
  <si>
    <t>ZP 4,302688</t>
  </si>
  <si>
    <t>ZO 4,341229</t>
  </si>
  <si>
    <t>KO 4,490983</t>
  </si>
  <si>
    <t>KP 4,522983</t>
  </si>
  <si>
    <t>ZP 4,935796</t>
  </si>
  <si>
    <t>ZO 4,956796</t>
  </si>
  <si>
    <t>KO 5,009581</t>
  </si>
  <si>
    <t>KP 5,030581</t>
  </si>
  <si>
    <t>ZO 5,340831</t>
  </si>
  <si>
    <t>KO 5,455367</t>
  </si>
  <si>
    <t>ZO 5,917672</t>
  </si>
  <si>
    <t>KO 6,036352</t>
  </si>
  <si>
    <t>ZP 6,206869</t>
  </si>
  <si>
    <t>ZO 6,227869</t>
  </si>
  <si>
    <t>KO 6,461682</t>
  </si>
  <si>
    <t>KP 6,476682</t>
  </si>
  <si>
    <t>ZP 6,588131</t>
  </si>
  <si>
    <t>ZO 6,611131</t>
  </si>
  <si>
    <t>KO 6,766206</t>
  </si>
  <si>
    <t>KP 6,789206</t>
  </si>
  <si>
    <t>ZP 6,824801</t>
  </si>
  <si>
    <t>ZO 6,852801</t>
  </si>
  <si>
    <t>KO 7,232121</t>
  </si>
  <si>
    <t>KP 7,256121</t>
  </si>
  <si>
    <t>ZP 7,347022</t>
  </si>
  <si>
    <t>ZO 7,379022</t>
  </si>
  <si>
    <t>KO 7,439420</t>
  </si>
  <si>
    <t>KP 7,471420</t>
  </si>
  <si>
    <t>ZP 7,574546</t>
  </si>
  <si>
    <t>ZO 7,606546</t>
  </si>
  <si>
    <t>KO 7,732178</t>
  </si>
  <si>
    <t>KP 7,749178</t>
  </si>
  <si>
    <t>ZP 7,779205</t>
  </si>
  <si>
    <t>ZO 7,808205</t>
  </si>
  <si>
    <t>KO 7,908956</t>
  </si>
  <si>
    <t>KP 7,926956</t>
  </si>
  <si>
    <t>ZP 7,992252</t>
  </si>
  <si>
    <t>ZO 8,010252</t>
  </si>
  <si>
    <t>KO 8,076481</t>
  </si>
  <si>
    <t>KP 8,094481</t>
  </si>
  <si>
    <t>ZP 8,123319</t>
  </si>
  <si>
    <t>ZO 8,143319</t>
  </si>
  <si>
    <t>KO 8,238858</t>
  </si>
  <si>
    <t>KP 8,258858</t>
  </si>
  <si>
    <t>ZP 8,332193</t>
  </si>
  <si>
    <t>ZO 8,356193</t>
  </si>
  <si>
    <t>KO 8,389048</t>
  </si>
  <si>
    <t>KP 8,413048</t>
  </si>
  <si>
    <t>ZP 8,437450</t>
  </si>
  <si>
    <t>ZO 8,466450</t>
  </si>
  <si>
    <t>KO 8,570574</t>
  </si>
  <si>
    <t>KP 8,599574</t>
  </si>
  <si>
    <t>ZP 8,761280</t>
  </si>
  <si>
    <t>ZO 8,803280</t>
  </si>
  <si>
    <t>KO 8,864845</t>
  </si>
  <si>
    <t>KP 8,890845</t>
  </si>
  <si>
    <t>ZO 9,211443</t>
  </si>
  <si>
    <t>KO 9,246606</t>
  </si>
  <si>
    <t>KP 9,255606</t>
  </si>
  <si>
    <t>ZÚ</t>
  </si>
  <si>
    <t>KÚ</t>
  </si>
  <si>
    <t>ZP1</t>
  </si>
  <si>
    <t>ZO1</t>
  </si>
  <si>
    <t>KO1</t>
  </si>
  <si>
    <t>KP1</t>
  </si>
  <si>
    <t>ZP2</t>
  </si>
  <si>
    <t>ZO2</t>
  </si>
  <si>
    <t>KO/ZO</t>
  </si>
  <si>
    <t>ZP13</t>
  </si>
  <si>
    <t>KP13</t>
  </si>
  <si>
    <t>ZO20</t>
  </si>
  <si>
    <t>VB20</t>
  </si>
  <si>
    <t>KO20</t>
  </si>
  <si>
    <t>BO1</t>
  </si>
  <si>
    <t>ZV2</t>
  </si>
  <si>
    <t>BO2</t>
  </si>
  <si>
    <t>ZO23</t>
  </si>
  <si>
    <t>VB23</t>
  </si>
  <si>
    <t>KO23</t>
  </si>
  <si>
    <t>BO6</t>
  </si>
  <si>
    <t>ZV7</t>
  </si>
  <si>
    <t>BO7</t>
  </si>
  <si>
    <t>KV7</t>
  </si>
  <si>
    <t>ZP26</t>
  </si>
  <si>
    <t>ZO26</t>
  </si>
  <si>
    <t>VB26</t>
  </si>
  <si>
    <t>KO26</t>
  </si>
  <si>
    <t>KP26</t>
  </si>
  <si>
    <t>ZP27</t>
  </si>
  <si>
    <t>ZO27</t>
  </si>
  <si>
    <t>VB27</t>
  </si>
  <si>
    <t>KO27</t>
  </si>
  <si>
    <t>KP27</t>
  </si>
  <si>
    <t>ZP28</t>
  </si>
  <si>
    <t>ZO28</t>
  </si>
  <si>
    <t>VB28</t>
  </si>
  <si>
    <t>KO28</t>
  </si>
  <si>
    <t>KP28</t>
  </si>
  <si>
    <t>ZP29</t>
  </si>
  <si>
    <t>ZO29</t>
  </si>
  <si>
    <t>VB29</t>
  </si>
  <si>
    <t>KO29</t>
  </si>
  <si>
    <t>KP29</t>
  </si>
  <si>
    <t>ZP30</t>
  </si>
  <si>
    <t>ZO30</t>
  </si>
  <si>
    <t>VB30</t>
  </si>
  <si>
    <t>KO30</t>
  </si>
  <si>
    <t>KP30</t>
  </si>
  <si>
    <t>ZP31</t>
  </si>
  <si>
    <t>ZO31</t>
  </si>
  <si>
    <t>VB31</t>
  </si>
  <si>
    <t>KO31</t>
  </si>
  <si>
    <t>KP31</t>
  </si>
  <si>
    <t>ZP32</t>
  </si>
  <si>
    <t>ZO32</t>
  </si>
  <si>
    <t>VB32</t>
  </si>
  <si>
    <t>KO32</t>
  </si>
  <si>
    <t>KP32</t>
  </si>
  <si>
    <t>ZP33</t>
  </si>
  <si>
    <t>ZO33</t>
  </si>
  <si>
    <t>VB33</t>
  </si>
  <si>
    <t>KO33</t>
  </si>
  <si>
    <t>KP33</t>
  </si>
  <si>
    <t>ZP34</t>
  </si>
  <si>
    <t>ZO34</t>
  </si>
  <si>
    <t>VB34</t>
  </si>
  <si>
    <t>KO34</t>
  </si>
  <si>
    <t>KP34</t>
  </si>
  <si>
    <t>ZP35</t>
  </si>
  <si>
    <t>ZO35</t>
  </si>
  <si>
    <t>VB35</t>
  </si>
  <si>
    <t>KO35</t>
  </si>
  <si>
    <t>KP35</t>
  </si>
  <si>
    <t>ZP36</t>
  </si>
  <si>
    <t>ZO36</t>
  </si>
  <si>
    <t>VB36</t>
  </si>
  <si>
    <t>KO36</t>
  </si>
  <si>
    <t>KP36</t>
  </si>
  <si>
    <t>BO3</t>
  </si>
  <si>
    <t>ZO41</t>
  </si>
  <si>
    <t>VB41</t>
  </si>
  <si>
    <t>KO41</t>
  </si>
  <si>
    <t>KP41</t>
  </si>
  <si>
    <t>ZV8</t>
  </si>
  <si>
    <t>BO8</t>
  </si>
  <si>
    <t>Rozšíření rozchodu</t>
  </si>
  <si>
    <r>
      <t>∆</t>
    </r>
    <r>
      <rPr>
        <sz val="11"/>
        <color theme="1"/>
        <rFont val="Calibri"/>
        <family val="2"/>
      </rPr>
      <t>u</t>
    </r>
    <r>
      <rPr>
        <vertAlign val="subscript"/>
        <sz val="11"/>
        <color theme="1"/>
        <rFont val="Calibri"/>
        <family val="2"/>
        <charset val="238"/>
      </rPr>
      <t>1</t>
    </r>
  </si>
  <si>
    <r>
      <t>L</t>
    </r>
    <r>
      <rPr>
        <sz val="11"/>
        <color theme="1"/>
        <rFont val="Calibri"/>
        <family val="2"/>
      </rPr>
      <t>u</t>
    </r>
    <r>
      <rPr>
        <vertAlign val="subscript"/>
        <sz val="11"/>
        <color theme="1"/>
        <rFont val="Calibri"/>
        <family val="2"/>
        <charset val="238"/>
      </rPr>
      <t>1,1</t>
    </r>
  </si>
  <si>
    <r>
      <t>L</t>
    </r>
    <r>
      <rPr>
        <sz val="11"/>
        <color theme="1"/>
        <rFont val="Calibri"/>
        <family val="2"/>
      </rPr>
      <t>u</t>
    </r>
    <r>
      <rPr>
        <vertAlign val="subscript"/>
        <sz val="11"/>
        <color theme="1"/>
        <rFont val="Calibri"/>
        <family val="2"/>
        <charset val="238"/>
      </rPr>
      <t>1,2</t>
    </r>
    <r>
      <rPr>
        <sz val="11"/>
        <color theme="1"/>
        <rFont val="Calibri"/>
        <family val="2"/>
        <charset val="238"/>
        <scheme val="minor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</si>
</sst>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&quot; &quot;000"/>
    <numFmt numFmtId="166" formatCode="0.000"/>
    <numFmt numFmtId="167" formatCode="0.0000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color theme="1"/>
      <name val="Segoe UI Light"/>
      <family val="2"/>
      <charset val="238"/>
    </font>
    <font>
      <b/>
      <vertAlign val="subscript"/>
      <sz val="10"/>
      <color theme="1"/>
      <name val="Segoe UI Light"/>
      <family val="2"/>
      <charset val="238"/>
    </font>
    <font>
      <sz val="10"/>
      <color theme="0" tint="-0.499984740745262"/>
      <name val="Segoe UI Light"/>
      <family val="2"/>
      <charset val="238"/>
    </font>
    <font>
      <sz val="11"/>
      <color theme="0" tint="-0.499984740745262"/>
      <name val="Calibri"/>
      <family val="2"/>
      <charset val="238"/>
      <scheme val="minor"/>
    </font>
    <font>
      <b/>
      <sz val="10"/>
      <color theme="0" tint="-0.499984740745262"/>
      <name val="Segoe UI Light"/>
      <family val="2"/>
      <charset val="238"/>
    </font>
    <font>
      <sz val="11"/>
      <name val="Calibri"/>
      <family val="2"/>
      <scheme val="minor"/>
    </font>
    <font>
      <sz val="10"/>
      <name val="Segoe UI Light"/>
      <family val="2"/>
      <charset val="238"/>
    </font>
    <font>
      <sz val="11"/>
      <color rgb="FFFF0000"/>
      <name val="Calibri"/>
      <family val="2"/>
      <scheme val="minor"/>
    </font>
    <font>
      <b/>
      <sz val="10"/>
      <name val="Segoe UI Light"/>
      <family val="2"/>
      <charset val="238"/>
    </font>
    <font>
      <sz val="8"/>
      <name val="Calibri"/>
      <family val="2"/>
      <scheme val="minor"/>
    </font>
    <font>
      <sz val="11"/>
      <color theme="1"/>
      <name val="Calibri"/>
      <family val="2"/>
      <charset val="238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5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/>
    <xf numFmtId="0" fontId="4" fillId="0" borderId="0" xfId="0" applyFont="1"/>
    <xf numFmtId="0" fontId="5" fillId="2" borderId="0" xfId="0" applyFont="1" applyFill="1" applyAlignment="1">
      <alignment horizontal="center"/>
    </xf>
    <xf numFmtId="0" fontId="0" fillId="2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0" fillId="0" borderId="0" xfId="0" applyBorder="1"/>
    <xf numFmtId="0" fontId="5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Border="1" applyAlignment="1">
      <alignment horizontal="center"/>
    </xf>
    <xf numFmtId="0" fontId="0" fillId="0" borderId="0" xfId="0" applyFill="1" applyAlignment="1"/>
    <xf numFmtId="0" fontId="5" fillId="2" borderId="24" xfId="0" applyFont="1" applyFill="1" applyBorder="1" applyAlignment="1">
      <alignment horizontal="center"/>
    </xf>
    <xf numFmtId="0" fontId="10" fillId="0" borderId="0" xfId="0" applyFont="1"/>
    <xf numFmtId="0" fontId="11" fillId="0" borderId="3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1" fillId="0" borderId="20" xfId="0" applyFont="1" applyBorder="1" applyAlignment="1">
      <alignment horizontal="center"/>
    </xf>
    <xf numFmtId="166" fontId="11" fillId="0" borderId="5" xfId="0" applyNumberFormat="1" applyFont="1" applyBorder="1" applyAlignment="1">
      <alignment horizontal="center"/>
    </xf>
    <xf numFmtId="166" fontId="11" fillId="0" borderId="13" xfId="0" applyNumberFormat="1" applyFont="1" applyBorder="1" applyAlignment="1">
      <alignment horizontal="center"/>
    </xf>
    <xf numFmtId="0" fontId="11" fillId="0" borderId="21" xfId="0" applyFont="1" applyBorder="1" applyAlignment="1">
      <alignment horizontal="center"/>
    </xf>
    <xf numFmtId="166" fontId="11" fillId="0" borderId="2" xfId="0" applyNumberFormat="1" applyFont="1" applyBorder="1" applyAlignment="1">
      <alignment horizontal="center"/>
    </xf>
    <xf numFmtId="166" fontId="11" fillId="0" borderId="15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27" xfId="0" applyFont="1" applyBorder="1" applyAlignment="1">
      <alignment horizontal="center"/>
    </xf>
    <xf numFmtId="0" fontId="6" fillId="0" borderId="0" xfId="0" applyFont="1" applyFill="1"/>
    <xf numFmtId="0" fontId="6" fillId="0" borderId="0" xfId="0" applyFont="1" applyAlignment="1">
      <alignment horizontal="center"/>
    </xf>
    <xf numFmtId="1" fontId="6" fillId="0" borderId="0" xfId="0" applyNumberFormat="1" applyFont="1" applyAlignment="1">
      <alignment horizontal="center"/>
    </xf>
    <xf numFmtId="0" fontId="14" fillId="0" borderId="0" xfId="0" applyFont="1" applyFill="1"/>
    <xf numFmtId="0" fontId="6" fillId="0" borderId="0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24" xfId="0" applyFont="1" applyFill="1" applyBorder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7" fillId="0" borderId="7" xfId="0" applyFont="1" applyBorder="1" applyAlignment="1">
      <alignment horizontal="center"/>
    </xf>
    <xf numFmtId="0" fontId="17" fillId="0" borderId="27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/>
    </xf>
    <xf numFmtId="0" fontId="19" fillId="0" borderId="21" xfId="0" applyFont="1" applyBorder="1" applyAlignment="1">
      <alignment horizontal="center"/>
    </xf>
    <xf numFmtId="0" fontId="19" fillId="0" borderId="2" xfId="0" applyFont="1" applyBorder="1" applyAlignment="1">
      <alignment horizontal="center"/>
    </xf>
    <xf numFmtId="0" fontId="19" fillId="0" borderId="15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164" fontId="13" fillId="0" borderId="0" xfId="0" applyNumberFormat="1" applyFont="1" applyBorder="1" applyAlignment="1">
      <alignment horizontal="center"/>
    </xf>
    <xf numFmtId="165" fontId="13" fillId="0" borderId="0" xfId="0" applyNumberFormat="1" applyFont="1" applyBorder="1" applyAlignment="1">
      <alignment horizontal="center"/>
    </xf>
    <xf numFmtId="166" fontId="13" fillId="0" borderId="0" xfId="0" applyNumberFormat="1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3" fillId="0" borderId="0" xfId="0" applyFont="1" applyBorder="1"/>
    <xf numFmtId="0" fontId="17" fillId="0" borderId="7" xfId="0" applyFont="1" applyBorder="1" applyAlignment="1">
      <alignment horizontal="center" vertical="center"/>
    </xf>
    <xf numFmtId="164" fontId="17" fillId="0" borderId="27" xfId="0" applyNumberFormat="1" applyFont="1" applyBorder="1" applyAlignment="1">
      <alignment horizontal="center"/>
    </xf>
    <xf numFmtId="165" fontId="17" fillId="0" borderId="1" xfId="0" applyNumberFormat="1" applyFont="1" applyBorder="1" applyAlignment="1">
      <alignment horizontal="center"/>
    </xf>
    <xf numFmtId="166" fontId="17" fillId="0" borderId="1" xfId="0" applyNumberFormat="1" applyFont="1" applyBorder="1" applyAlignment="1">
      <alignment horizontal="center"/>
    </xf>
    <xf numFmtId="0" fontId="19" fillId="0" borderId="5" xfId="0" applyFont="1" applyBorder="1" applyAlignment="1">
      <alignment horizontal="center"/>
    </xf>
    <xf numFmtId="0" fontId="19" fillId="0" borderId="27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7" fillId="0" borderId="9" xfId="0" applyFont="1" applyBorder="1" applyAlignment="1">
      <alignment horizontal="center" vertical="center"/>
    </xf>
    <xf numFmtId="164" fontId="17" fillId="0" borderId="28" xfId="0" applyNumberFormat="1" applyFont="1" applyBorder="1" applyAlignment="1">
      <alignment horizontal="center"/>
    </xf>
    <xf numFmtId="165" fontId="17" fillId="0" borderId="10" xfId="0" applyNumberFormat="1" applyFont="1" applyBorder="1" applyAlignment="1">
      <alignment horizontal="center"/>
    </xf>
    <xf numFmtId="166" fontId="17" fillId="0" borderId="10" xfId="0" applyNumberFormat="1" applyFont="1" applyBorder="1" applyAlignment="1">
      <alignment horizontal="center"/>
    </xf>
    <xf numFmtId="0" fontId="15" fillId="0" borderId="0" xfId="0" applyFont="1" applyBorder="1" applyAlignment="1">
      <alignment vertical="center" wrapText="1"/>
    </xf>
    <xf numFmtId="0" fontId="15" fillId="0" borderId="0" xfId="0" applyFont="1" applyBorder="1" applyAlignment="1">
      <alignment vertical="center"/>
    </xf>
    <xf numFmtId="0" fontId="17" fillId="0" borderId="8" xfId="0" applyFont="1" applyBorder="1" applyAlignment="1">
      <alignment horizontal="center"/>
    </xf>
    <xf numFmtId="0" fontId="17" fillId="0" borderId="8" xfId="0" applyFont="1" applyBorder="1"/>
    <xf numFmtId="0" fontId="17" fillId="0" borderId="11" xfId="0" applyFont="1" applyBorder="1" applyAlignment="1">
      <alignment horizontal="center"/>
    </xf>
    <xf numFmtId="1" fontId="17" fillId="0" borderId="1" xfId="0" applyNumberFormat="1" applyFont="1" applyBorder="1" applyAlignment="1">
      <alignment horizontal="center"/>
    </xf>
    <xf numFmtId="1" fontId="17" fillId="0" borderId="8" xfId="0" applyNumberFormat="1" applyFont="1" applyBorder="1" applyAlignment="1">
      <alignment horizontal="center"/>
    </xf>
    <xf numFmtId="1" fontId="17" fillId="0" borderId="10" xfId="0" applyNumberFormat="1" applyFont="1" applyBorder="1" applyAlignment="1">
      <alignment horizontal="center"/>
    </xf>
    <xf numFmtId="1" fontId="17" fillId="0" borderId="11" xfId="0" applyNumberFormat="1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9" fillId="0" borderId="5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/>
    </xf>
    <xf numFmtId="0" fontId="19" fillId="0" borderId="2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/>
    </xf>
    <xf numFmtId="166" fontId="17" fillId="0" borderId="7" xfId="0" applyNumberFormat="1" applyFont="1" applyBorder="1" applyAlignment="1">
      <alignment horizontal="center" vertical="center"/>
    </xf>
    <xf numFmtId="0" fontId="17" fillId="0" borderId="8" xfId="0" applyFont="1" applyBorder="1" applyAlignment="1">
      <alignment vertical="center" wrapText="1"/>
    </xf>
    <xf numFmtId="0" fontId="7" fillId="0" borderId="0" xfId="0" applyFont="1"/>
    <xf numFmtId="166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1" fontId="13" fillId="0" borderId="0" xfId="0" applyNumberFormat="1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166" fontId="17" fillId="0" borderId="23" xfId="0" applyNumberFormat="1" applyFont="1" applyBorder="1" applyAlignment="1">
      <alignment horizontal="center" vertical="center"/>
    </xf>
    <xf numFmtId="1" fontId="17" fillId="0" borderId="1" xfId="0" applyNumberFormat="1" applyFont="1" applyBorder="1" applyAlignment="1">
      <alignment horizontal="center" vertical="center"/>
    </xf>
    <xf numFmtId="166" fontId="17" fillId="0" borderId="14" xfId="0" applyNumberFormat="1" applyFont="1" applyBorder="1" applyAlignment="1">
      <alignment horizontal="center" vertical="center"/>
    </xf>
    <xf numFmtId="1" fontId="17" fillId="0" borderId="10" xfId="0" applyNumberFormat="1" applyFont="1" applyBorder="1" applyAlignment="1">
      <alignment horizontal="center" vertical="center"/>
    </xf>
    <xf numFmtId="166" fontId="17" fillId="0" borderId="9" xfId="0" applyNumberFormat="1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1" fontId="17" fillId="0" borderId="2" xfId="0" applyNumberFormat="1" applyFont="1" applyBorder="1" applyAlignment="1">
      <alignment horizontal="center" vertical="center"/>
    </xf>
    <xf numFmtId="0" fontId="16" fillId="0" borderId="0" xfId="0" applyFont="1" applyBorder="1"/>
    <xf numFmtId="0" fontId="0" fillId="0" borderId="24" xfId="0" applyBorder="1"/>
    <xf numFmtId="0" fontId="5" fillId="2" borderId="30" xfId="0" applyFont="1" applyFill="1" applyBorder="1" applyAlignment="1">
      <alignment horizontal="center"/>
    </xf>
    <xf numFmtId="0" fontId="0" fillId="0" borderId="30" xfId="0" applyBorder="1"/>
    <xf numFmtId="0" fontId="16" fillId="0" borderId="30" xfId="0" applyFont="1" applyBorder="1"/>
    <xf numFmtId="166" fontId="17" fillId="0" borderId="7" xfId="0" applyNumberFormat="1" applyFont="1" applyBorder="1" applyAlignment="1">
      <alignment horizontal="center"/>
    </xf>
    <xf numFmtId="0" fontId="17" fillId="0" borderId="33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7" fillId="0" borderId="10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wrapText="1"/>
    </xf>
    <xf numFmtId="0" fontId="5" fillId="0" borderId="30" xfId="0" applyFont="1" applyFill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8" fillId="0" borderId="0" xfId="0" quotePrefix="1" applyFont="1"/>
    <xf numFmtId="0" fontId="19" fillId="0" borderId="4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/>
    </xf>
    <xf numFmtId="0" fontId="19" fillId="0" borderId="6" xfId="0" applyFont="1" applyBorder="1" applyAlignment="1">
      <alignment horizontal="center"/>
    </xf>
    <xf numFmtId="167" fontId="17" fillId="0" borderId="1" xfId="0" applyNumberFormat="1" applyFont="1" applyBorder="1" applyAlignment="1">
      <alignment horizontal="center"/>
    </xf>
    <xf numFmtId="167" fontId="17" fillId="0" borderId="1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1" fillId="3" borderId="0" xfId="0" applyFont="1" applyFill="1" applyAlignment="1">
      <alignment horizontal="center"/>
    </xf>
    <xf numFmtId="164" fontId="0" fillId="0" borderId="0" xfId="0" applyNumberFormat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 wrapText="1"/>
    </xf>
    <xf numFmtId="166" fontId="17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Fill="1" applyAlignment="1">
      <alignment horizontal="center" wrapText="1"/>
    </xf>
    <xf numFmtId="0" fontId="5" fillId="0" borderId="0" xfId="0" applyFont="1" applyAlignment="1">
      <alignment horizontal="center"/>
    </xf>
    <xf numFmtId="0" fontId="19" fillId="0" borderId="3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9" fillId="0" borderId="29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19" fillId="0" borderId="6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17" fillId="0" borderId="7" xfId="0" applyFont="1" applyFill="1" applyBorder="1" applyAlignment="1">
      <alignment horizontal="center" vertical="center" wrapText="1"/>
    </xf>
    <xf numFmtId="165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165" fontId="17" fillId="0" borderId="19" xfId="0" applyNumberFormat="1" applyFont="1" applyBorder="1" applyAlignment="1">
      <alignment horizontal="center" vertical="center"/>
    </xf>
    <xf numFmtId="165" fontId="17" fillId="0" borderId="16" xfId="0" applyNumberFormat="1" applyFont="1" applyBorder="1" applyAlignment="1">
      <alignment horizontal="center" vertical="center"/>
    </xf>
    <xf numFmtId="165" fontId="17" fillId="0" borderId="26" xfId="0" applyNumberFormat="1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165" fontId="17" fillId="0" borderId="10" xfId="0" applyNumberFormat="1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wrapText="1"/>
    </xf>
    <xf numFmtId="0" fontId="11" fillId="0" borderId="14" xfId="0" applyFont="1" applyBorder="1" applyAlignment="1">
      <alignment horizontal="center" wrapText="1"/>
    </xf>
    <xf numFmtId="0" fontId="19" fillId="0" borderId="12" xfId="0" applyFont="1" applyBorder="1" applyAlignment="1">
      <alignment horizontal="center" wrapText="1"/>
    </xf>
    <xf numFmtId="0" fontId="19" fillId="0" borderId="14" xfId="0" applyFont="1" applyBorder="1" applyAlignment="1">
      <alignment horizontal="center" wrapText="1"/>
    </xf>
    <xf numFmtId="166" fontId="17" fillId="0" borderId="7" xfId="0" applyNumberFormat="1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 wrapText="1"/>
    </xf>
    <xf numFmtId="166" fontId="17" fillId="0" borderId="9" xfId="0" applyNumberFormat="1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/>
    </xf>
    <xf numFmtId="0" fontId="5" fillId="0" borderId="24" xfId="0" applyFont="1" applyFill="1" applyBorder="1" applyAlignment="1">
      <alignment horizontal="center"/>
    </xf>
    <xf numFmtId="0" fontId="17" fillId="0" borderId="25" xfId="0" applyFont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 wrapText="1"/>
    </xf>
    <xf numFmtId="166" fontId="17" fillId="0" borderId="23" xfId="0" applyNumberFormat="1" applyFont="1" applyBorder="1" applyAlignment="1">
      <alignment horizontal="center" vertical="center"/>
    </xf>
    <xf numFmtId="166" fontId="17" fillId="0" borderId="14" xfId="0" applyNumberFormat="1" applyFont="1" applyBorder="1" applyAlignment="1">
      <alignment horizontal="center" vertical="center"/>
    </xf>
    <xf numFmtId="166" fontId="17" fillId="0" borderId="22" xfId="0" applyNumberFormat="1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166" fontId="17" fillId="0" borderId="17" xfId="0" applyNumberFormat="1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/>
    </xf>
    <xf numFmtId="0" fontId="17" fillId="0" borderId="32" xfId="0" applyFont="1" applyBorder="1" applyAlignment="1">
      <alignment horizontal="center" vertical="center"/>
    </xf>
  </cellXfs>
  <cellStyles count="1">
    <cellStyle name="Normální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39997558519241921"/>
  </sheetPr>
  <dimension ref="A1:M365"/>
  <sheetViews>
    <sheetView tabSelected="1" workbookViewId="0">
      <selection activeCell="A3" sqref="A3"/>
    </sheetView>
  </sheetViews>
  <sheetFormatPr defaultRowHeight="15" x14ac:dyDescent="0.25"/>
  <cols>
    <col min="2" max="3" width="16.85546875" customWidth="1"/>
    <col min="5" max="5" width="10.28515625" customWidth="1"/>
    <col min="13" max="13" width="11.42578125" customWidth="1"/>
  </cols>
  <sheetData>
    <row r="1" spans="1:13" x14ac:dyDescent="0.25">
      <c r="A1" s="1" t="s">
        <v>39</v>
      </c>
    </row>
    <row r="2" spans="1:13" ht="15.75" thickBot="1" x14ac:dyDescent="0.3">
      <c r="H2" s="140" t="s">
        <v>45</v>
      </c>
      <c r="I2" s="140"/>
      <c r="J2" s="140"/>
      <c r="K2" s="140"/>
      <c r="L2" s="140"/>
      <c r="M2" s="141"/>
    </row>
    <row r="3" spans="1:13" x14ac:dyDescent="0.25">
      <c r="A3" s="130" t="s">
        <v>40</v>
      </c>
      <c r="B3" s="125" t="s">
        <v>41</v>
      </c>
      <c r="C3" s="125" t="s">
        <v>42</v>
      </c>
      <c r="D3" s="125" t="s">
        <v>43</v>
      </c>
      <c r="E3" s="131" t="s">
        <v>44</v>
      </c>
      <c r="H3" s="9" t="s">
        <v>40</v>
      </c>
      <c r="I3" s="9" t="s">
        <v>41</v>
      </c>
      <c r="J3" s="9" t="s">
        <v>42</v>
      </c>
      <c r="K3" s="9" t="s">
        <v>43</v>
      </c>
      <c r="L3" s="9" t="s">
        <v>44</v>
      </c>
      <c r="M3" s="141"/>
    </row>
    <row r="4" spans="1:13" x14ac:dyDescent="0.25">
      <c r="A4" s="52">
        <f>H4</f>
        <v>1</v>
      </c>
      <c r="B4" s="132">
        <f>-I4</f>
        <v>612746.42802665103</v>
      </c>
      <c r="C4" s="132">
        <f>-J4</f>
        <v>1171745.6496270599</v>
      </c>
      <c r="D4" s="75">
        <f>K4</f>
        <v>249.06950000000001</v>
      </c>
      <c r="E4" s="85" t="str">
        <f>L4</f>
        <v>ZÚ</v>
      </c>
      <c r="F4" s="2"/>
      <c r="G4" s="2"/>
      <c r="H4" s="50">
        <v>1</v>
      </c>
      <c r="I4" s="50">
        <v>-612746.42802665103</v>
      </c>
      <c r="J4" s="50">
        <v>-1171745.6496270599</v>
      </c>
      <c r="K4" s="50">
        <v>249.06950000000001</v>
      </c>
      <c r="L4" s="50" t="s">
        <v>444</v>
      </c>
      <c r="M4" s="11"/>
    </row>
    <row r="5" spans="1:13" x14ac:dyDescent="0.25">
      <c r="A5" s="52">
        <f t="shared" ref="A5:A68" si="0">H5</f>
        <v>2</v>
      </c>
      <c r="B5" s="132">
        <f t="shared" ref="B5:B68" si="1">-I5</f>
        <v>618341.46860535105</v>
      </c>
      <c r="C5" s="132">
        <f t="shared" ref="C5:C68" si="2">-J5</f>
        <v>1166924.5923737001</v>
      </c>
      <c r="D5" s="75">
        <f t="shared" ref="D5:D68" si="3">K5</f>
        <v>218.06020000000001</v>
      </c>
      <c r="E5" s="85" t="str">
        <f t="shared" ref="E5:E68" si="4">L5</f>
        <v>KÚ</v>
      </c>
      <c r="F5" s="2"/>
      <c r="G5" s="2"/>
      <c r="H5" s="50">
        <v>2</v>
      </c>
      <c r="I5" s="50">
        <v>-618341.46860535105</v>
      </c>
      <c r="J5" s="50">
        <v>-1166924.5923737001</v>
      </c>
      <c r="K5" s="50">
        <v>218.06020000000001</v>
      </c>
      <c r="L5" s="50" t="s">
        <v>445</v>
      </c>
      <c r="M5" s="11"/>
    </row>
    <row r="6" spans="1:13" x14ac:dyDescent="0.25">
      <c r="A6" s="52">
        <f t="shared" si="0"/>
        <v>6</v>
      </c>
      <c r="B6" s="132">
        <f t="shared" si="1"/>
        <v>618206.68974802201</v>
      </c>
      <c r="C6" s="132">
        <f t="shared" si="2"/>
        <v>1166987.2706895</v>
      </c>
      <c r="D6" s="75">
        <f t="shared" si="3"/>
        <v>218.14689999999999</v>
      </c>
      <c r="E6" s="85" t="str">
        <f t="shared" si="4"/>
        <v>ZZO</v>
      </c>
      <c r="F6" s="2"/>
      <c r="G6" s="2"/>
      <c r="H6" s="50">
        <v>6</v>
      </c>
      <c r="I6" s="50">
        <v>-618206.68974802201</v>
      </c>
      <c r="J6" s="50">
        <v>-1166987.2706895</v>
      </c>
      <c r="K6" s="50">
        <v>218.14689999999999</v>
      </c>
      <c r="L6" s="50" t="s">
        <v>126</v>
      </c>
      <c r="M6" s="11"/>
    </row>
    <row r="7" spans="1:13" x14ac:dyDescent="0.25">
      <c r="A7" s="52">
        <f t="shared" si="0"/>
        <v>7</v>
      </c>
      <c r="B7" s="132">
        <f t="shared" si="1"/>
        <v>618207.30235283996</v>
      </c>
      <c r="C7" s="132">
        <f t="shared" si="2"/>
        <v>1166986.98580032</v>
      </c>
      <c r="D7" s="75">
        <f t="shared" si="3"/>
        <v>218.14619999999999</v>
      </c>
      <c r="E7" s="85" t="str">
        <f t="shared" si="4"/>
        <v>LN</v>
      </c>
      <c r="F7" s="2"/>
      <c r="G7" s="2"/>
      <c r="H7" s="50">
        <v>7</v>
      </c>
      <c r="I7" s="50">
        <v>-618207.30235283996</v>
      </c>
      <c r="J7" s="50">
        <v>-1166986.98580032</v>
      </c>
      <c r="K7" s="50">
        <v>218.14619999999999</v>
      </c>
      <c r="L7" s="50" t="s">
        <v>127</v>
      </c>
      <c r="M7" s="11"/>
    </row>
    <row r="8" spans="1:13" x14ac:dyDescent="0.25">
      <c r="A8" s="52">
        <f t="shared" si="0"/>
        <v>8</v>
      </c>
      <c r="B8" s="132">
        <f t="shared" si="1"/>
        <v>618207.91495765897</v>
      </c>
      <c r="C8" s="132">
        <f t="shared" si="2"/>
        <v>1166986.7009111401</v>
      </c>
      <c r="D8" s="75">
        <f t="shared" si="3"/>
        <v>218.14570000000001</v>
      </c>
      <c r="E8" s="85" t="str">
        <f t="shared" si="4"/>
        <v>KZO</v>
      </c>
      <c r="F8" s="2"/>
      <c r="G8" s="2"/>
      <c r="H8" s="50">
        <v>8</v>
      </c>
      <c r="I8" s="50">
        <v>-618207.91495765897</v>
      </c>
      <c r="J8" s="50">
        <v>-1166986.7009111401</v>
      </c>
      <c r="K8" s="50">
        <v>218.14570000000001</v>
      </c>
      <c r="L8" s="50" t="s">
        <v>128</v>
      </c>
      <c r="M8" s="11"/>
    </row>
    <row r="9" spans="1:13" x14ac:dyDescent="0.25">
      <c r="A9" s="52">
        <f t="shared" si="0"/>
        <v>9</v>
      </c>
      <c r="B9" s="132">
        <f t="shared" si="1"/>
        <v>618161.60772565601</v>
      </c>
      <c r="C9" s="132">
        <f t="shared" si="2"/>
        <v>1167008.2358860499</v>
      </c>
      <c r="D9" s="75">
        <f t="shared" si="3"/>
        <v>218.24619999999999</v>
      </c>
      <c r="E9" s="85" t="str">
        <f t="shared" si="4"/>
        <v>ZZO</v>
      </c>
      <c r="F9" s="2"/>
      <c r="G9" s="2"/>
      <c r="H9" s="50">
        <v>9</v>
      </c>
      <c r="I9" s="50">
        <v>-618161.60772565601</v>
      </c>
      <c r="J9" s="50">
        <v>-1167008.2358860499</v>
      </c>
      <c r="K9" s="50">
        <v>218.24619999999999</v>
      </c>
      <c r="L9" s="50" t="s">
        <v>126</v>
      </c>
      <c r="M9" s="11"/>
    </row>
    <row r="10" spans="1:13" x14ac:dyDescent="0.25">
      <c r="A10" s="52">
        <f t="shared" si="0"/>
        <v>10</v>
      </c>
      <c r="B10" s="132">
        <f t="shared" si="1"/>
        <v>618167.10894419602</v>
      </c>
      <c r="C10" s="132">
        <f t="shared" si="2"/>
        <v>1167005.67756852</v>
      </c>
      <c r="D10" s="75">
        <f t="shared" si="3"/>
        <v>218.21090000000001</v>
      </c>
      <c r="E10" s="85" t="str">
        <f t="shared" si="4"/>
        <v>LN</v>
      </c>
      <c r="F10" s="2"/>
      <c r="G10" s="2"/>
      <c r="H10" s="50">
        <v>10</v>
      </c>
      <c r="I10" s="50">
        <v>-618167.10894419602</v>
      </c>
      <c r="J10" s="50">
        <v>-1167005.67756852</v>
      </c>
      <c r="K10" s="50">
        <v>218.21090000000001</v>
      </c>
      <c r="L10" s="50" t="s">
        <v>127</v>
      </c>
      <c r="M10" s="11"/>
    </row>
    <row r="11" spans="1:13" x14ac:dyDescent="0.25">
      <c r="A11" s="52">
        <f t="shared" si="0"/>
        <v>11</v>
      </c>
      <c r="B11" s="132">
        <f t="shared" si="1"/>
        <v>618172.61016273603</v>
      </c>
      <c r="C11" s="132">
        <f t="shared" si="2"/>
        <v>1167003.11925099</v>
      </c>
      <c r="D11" s="75">
        <f t="shared" si="3"/>
        <v>218.19409999999999</v>
      </c>
      <c r="E11" s="85" t="str">
        <f t="shared" si="4"/>
        <v>KZO</v>
      </c>
      <c r="F11" s="2"/>
      <c r="G11" s="2"/>
      <c r="H11" s="50">
        <v>11</v>
      </c>
      <c r="I11" s="50">
        <v>-618172.61016273603</v>
      </c>
      <c r="J11" s="50">
        <v>-1167003.11925099</v>
      </c>
      <c r="K11" s="50">
        <v>218.19409999999999</v>
      </c>
      <c r="L11" s="50" t="s">
        <v>128</v>
      </c>
      <c r="M11" s="11"/>
    </row>
    <row r="12" spans="1:13" x14ac:dyDescent="0.25">
      <c r="A12" s="52">
        <f t="shared" si="0"/>
        <v>12</v>
      </c>
      <c r="B12" s="132">
        <f t="shared" si="1"/>
        <v>618120.89637724601</v>
      </c>
      <c r="C12" s="132">
        <f t="shared" si="2"/>
        <v>1167029.55912266</v>
      </c>
      <c r="D12" s="75">
        <f t="shared" si="3"/>
        <v>218.55410000000001</v>
      </c>
      <c r="E12" s="85" t="str">
        <f t="shared" si="4"/>
        <v>ZZO</v>
      </c>
      <c r="F12" s="2"/>
      <c r="G12" s="2"/>
      <c r="H12" s="50">
        <v>12</v>
      </c>
      <c r="I12" s="50">
        <v>-618120.89637724601</v>
      </c>
      <c r="J12" s="50">
        <v>-1167029.55912266</v>
      </c>
      <c r="K12" s="50">
        <v>218.55410000000001</v>
      </c>
      <c r="L12" s="50" t="s">
        <v>126</v>
      </c>
      <c r="M12" s="11"/>
    </row>
    <row r="13" spans="1:13" x14ac:dyDescent="0.25">
      <c r="A13" s="52">
        <f t="shared" si="0"/>
        <v>13</v>
      </c>
      <c r="B13" s="132">
        <f t="shared" si="1"/>
        <v>618125.39095013996</v>
      </c>
      <c r="C13" s="132">
        <f t="shared" si="2"/>
        <v>1167026.5716510799</v>
      </c>
      <c r="D13" s="75">
        <f t="shared" si="3"/>
        <v>218.53639999999999</v>
      </c>
      <c r="E13" s="85" t="str">
        <f t="shared" si="4"/>
        <v>LN</v>
      </c>
      <c r="F13" s="2"/>
      <c r="G13" s="2"/>
      <c r="H13" s="50">
        <v>13</v>
      </c>
      <c r="I13" s="50">
        <v>-618125.39095013996</v>
      </c>
      <c r="J13" s="50">
        <v>-1167026.5716510799</v>
      </c>
      <c r="K13" s="50">
        <v>218.53639999999999</v>
      </c>
      <c r="L13" s="50" t="s">
        <v>127</v>
      </c>
      <c r="M13" s="11"/>
    </row>
    <row r="14" spans="1:13" x14ac:dyDescent="0.25">
      <c r="A14" s="52">
        <f t="shared" si="0"/>
        <v>14</v>
      </c>
      <c r="B14" s="132">
        <f t="shared" si="1"/>
        <v>618129.99008311005</v>
      </c>
      <c r="C14" s="132">
        <f t="shared" si="2"/>
        <v>1167023.7477977001</v>
      </c>
      <c r="D14" s="75">
        <f t="shared" si="3"/>
        <v>218.5042</v>
      </c>
      <c r="E14" s="85" t="str">
        <f t="shared" si="4"/>
        <v>KZO</v>
      </c>
      <c r="F14" s="2"/>
      <c r="G14" s="2"/>
      <c r="H14" s="50">
        <v>14</v>
      </c>
      <c r="I14" s="50">
        <v>-618129.99008311005</v>
      </c>
      <c r="J14" s="50">
        <v>-1167023.7477977001</v>
      </c>
      <c r="K14" s="50">
        <v>218.5042</v>
      </c>
      <c r="L14" s="50" t="s">
        <v>128</v>
      </c>
      <c r="M14" s="11"/>
    </row>
    <row r="15" spans="1:13" x14ac:dyDescent="0.25">
      <c r="A15" s="52">
        <f t="shared" si="0"/>
        <v>15</v>
      </c>
      <c r="B15" s="132">
        <f t="shared" si="1"/>
        <v>618058.21293590299</v>
      </c>
      <c r="C15" s="132">
        <f t="shared" si="2"/>
        <v>1167081.4401255399</v>
      </c>
      <c r="D15" s="75">
        <f t="shared" si="3"/>
        <v>218.71209999999999</v>
      </c>
      <c r="E15" s="85" t="str">
        <f t="shared" si="4"/>
        <v>ZZO</v>
      </c>
      <c r="F15" s="2"/>
      <c r="G15" s="2"/>
      <c r="H15" s="50">
        <v>15</v>
      </c>
      <c r="I15" s="50">
        <v>-618058.21293590299</v>
      </c>
      <c r="J15" s="50">
        <v>-1167081.4401255399</v>
      </c>
      <c r="K15" s="50">
        <v>218.71209999999999</v>
      </c>
      <c r="L15" s="50" t="s">
        <v>126</v>
      </c>
      <c r="M15" s="11"/>
    </row>
    <row r="16" spans="1:13" x14ac:dyDescent="0.25">
      <c r="A16" s="52">
        <f t="shared" si="0"/>
        <v>16</v>
      </c>
      <c r="B16" s="132">
        <f t="shared" si="1"/>
        <v>618059.08381451794</v>
      </c>
      <c r="C16" s="132">
        <f t="shared" si="2"/>
        <v>1167080.70702068</v>
      </c>
      <c r="D16" s="75">
        <f t="shared" si="3"/>
        <v>218.7089</v>
      </c>
      <c r="E16" s="85" t="str">
        <f t="shared" si="4"/>
        <v>LN</v>
      </c>
      <c r="F16" s="2"/>
      <c r="G16" s="2"/>
      <c r="H16" s="50">
        <v>16</v>
      </c>
      <c r="I16" s="50">
        <v>-618059.08381451794</v>
      </c>
      <c r="J16" s="50">
        <v>-1167080.70702068</v>
      </c>
      <c r="K16" s="50">
        <v>218.7089</v>
      </c>
      <c r="L16" s="50" t="s">
        <v>127</v>
      </c>
      <c r="M16" s="11"/>
    </row>
    <row r="17" spans="1:13" x14ac:dyDescent="0.25">
      <c r="A17" s="52">
        <f t="shared" si="0"/>
        <v>17</v>
      </c>
      <c r="B17" s="132">
        <f t="shared" si="1"/>
        <v>618059.95469313196</v>
      </c>
      <c r="C17" s="132">
        <f t="shared" si="2"/>
        <v>1167079.97391583</v>
      </c>
      <c r="D17" s="75">
        <f t="shared" si="3"/>
        <v>218.7064</v>
      </c>
      <c r="E17" s="85" t="str">
        <f t="shared" si="4"/>
        <v>KZO</v>
      </c>
      <c r="F17" s="2"/>
      <c r="G17" s="2"/>
      <c r="H17" s="50">
        <v>17</v>
      </c>
      <c r="I17" s="50">
        <v>-618059.95469313196</v>
      </c>
      <c r="J17" s="50">
        <v>-1167079.97391583</v>
      </c>
      <c r="K17" s="50">
        <v>218.7064</v>
      </c>
      <c r="L17" s="50" t="s">
        <v>128</v>
      </c>
      <c r="M17" s="11"/>
    </row>
    <row r="18" spans="1:13" x14ac:dyDescent="0.25">
      <c r="A18" s="52">
        <f t="shared" si="0"/>
        <v>18</v>
      </c>
      <c r="B18" s="132">
        <f t="shared" si="1"/>
        <v>617868.45784423</v>
      </c>
      <c r="C18" s="132">
        <f t="shared" si="2"/>
        <v>1167241.1757956999</v>
      </c>
      <c r="D18" s="75">
        <f t="shared" si="3"/>
        <v>219.47980000000001</v>
      </c>
      <c r="E18" s="85" t="str">
        <f t="shared" si="4"/>
        <v>ZZO</v>
      </c>
      <c r="F18" s="2"/>
      <c r="G18" s="2"/>
      <c r="H18" s="50">
        <v>18</v>
      </c>
      <c r="I18" s="50">
        <v>-617868.45784423</v>
      </c>
      <c r="J18" s="50">
        <v>-1167241.1757956999</v>
      </c>
      <c r="K18" s="50">
        <v>219.47980000000001</v>
      </c>
      <c r="L18" s="50" t="s">
        <v>126</v>
      </c>
      <c r="M18" s="11"/>
    </row>
    <row r="19" spans="1:13" x14ac:dyDescent="0.25">
      <c r="A19" s="52">
        <f t="shared" si="0"/>
        <v>19</v>
      </c>
      <c r="B19" s="132">
        <f t="shared" si="1"/>
        <v>617870.57945997198</v>
      </c>
      <c r="C19" s="132">
        <f t="shared" si="2"/>
        <v>1167239.38982142</v>
      </c>
      <c r="D19" s="75">
        <f t="shared" si="3"/>
        <v>219.46559999999999</v>
      </c>
      <c r="E19" s="85" t="str">
        <f t="shared" si="4"/>
        <v>LN</v>
      </c>
      <c r="F19" s="2"/>
      <c r="G19" s="2"/>
      <c r="H19" s="50">
        <v>19</v>
      </c>
      <c r="I19" s="50">
        <v>-617870.57945997198</v>
      </c>
      <c r="J19" s="50">
        <v>-1167239.38982142</v>
      </c>
      <c r="K19" s="50">
        <v>219.46559999999999</v>
      </c>
      <c r="L19" s="50" t="s">
        <v>127</v>
      </c>
      <c r="M19" s="11"/>
    </row>
    <row r="20" spans="1:13" x14ac:dyDescent="0.25">
      <c r="A20" s="52">
        <f t="shared" si="0"/>
        <v>20</v>
      </c>
      <c r="B20" s="132">
        <f t="shared" si="1"/>
        <v>617872.70107571501</v>
      </c>
      <c r="C20" s="132">
        <f t="shared" si="2"/>
        <v>1167237.60384714</v>
      </c>
      <c r="D20" s="75">
        <f t="shared" si="3"/>
        <v>219.45509999999999</v>
      </c>
      <c r="E20" s="85" t="str">
        <f t="shared" si="4"/>
        <v>KZO</v>
      </c>
      <c r="F20" s="2"/>
      <c r="G20" s="2"/>
      <c r="H20" s="50">
        <v>20</v>
      </c>
      <c r="I20" s="50">
        <v>-617872.70107571501</v>
      </c>
      <c r="J20" s="50">
        <v>-1167237.60384714</v>
      </c>
      <c r="K20" s="50">
        <v>219.45509999999999</v>
      </c>
      <c r="L20" s="50" t="s">
        <v>128</v>
      </c>
      <c r="M20" s="11"/>
    </row>
    <row r="21" spans="1:13" x14ac:dyDescent="0.25">
      <c r="A21" s="52">
        <f t="shared" si="0"/>
        <v>21</v>
      </c>
      <c r="B21" s="132">
        <f t="shared" si="1"/>
        <v>617807.79689706105</v>
      </c>
      <c r="C21" s="132">
        <f t="shared" si="2"/>
        <v>1167310.7413295701</v>
      </c>
      <c r="D21" s="75">
        <f t="shared" si="3"/>
        <v>219.99770000000001</v>
      </c>
      <c r="E21" s="85" t="str">
        <f t="shared" si="4"/>
        <v>ZZO</v>
      </c>
      <c r="F21" s="2"/>
      <c r="G21" s="2"/>
      <c r="H21" s="50">
        <v>21</v>
      </c>
      <c r="I21" s="50">
        <v>-617807.79689706105</v>
      </c>
      <c r="J21" s="50">
        <v>-1167310.7413295701</v>
      </c>
      <c r="K21" s="50">
        <v>219.99770000000001</v>
      </c>
      <c r="L21" s="50" t="s">
        <v>126</v>
      </c>
      <c r="M21" s="11"/>
    </row>
    <row r="22" spans="1:13" x14ac:dyDescent="0.25">
      <c r="A22" s="52">
        <f t="shared" si="0"/>
        <v>22</v>
      </c>
      <c r="B22" s="132">
        <f t="shared" si="1"/>
        <v>617810.20557312295</v>
      </c>
      <c r="C22" s="132">
        <f t="shared" si="2"/>
        <v>1167306.3679760499</v>
      </c>
      <c r="D22" s="75">
        <f t="shared" si="3"/>
        <v>219.9873</v>
      </c>
      <c r="E22" s="85" t="str">
        <f t="shared" si="4"/>
        <v>LN</v>
      </c>
      <c r="F22" s="2"/>
      <c r="G22" s="2"/>
      <c r="H22" s="50">
        <v>22</v>
      </c>
      <c r="I22" s="50">
        <v>-617810.20557312295</v>
      </c>
      <c r="J22" s="50">
        <v>-1167306.3679760499</v>
      </c>
      <c r="K22" s="50">
        <v>219.9873</v>
      </c>
      <c r="L22" s="50" t="s">
        <v>127</v>
      </c>
      <c r="M22" s="11"/>
    </row>
    <row r="23" spans="1:13" x14ac:dyDescent="0.25">
      <c r="A23" s="52">
        <f t="shared" si="0"/>
        <v>23</v>
      </c>
      <c r="B23" s="132">
        <f t="shared" si="1"/>
        <v>617812.72486289905</v>
      </c>
      <c r="C23" s="132">
        <f t="shared" si="2"/>
        <v>1167302.0573936701</v>
      </c>
      <c r="D23" s="75">
        <f t="shared" si="3"/>
        <v>219.96440000000001</v>
      </c>
      <c r="E23" s="85" t="str">
        <f t="shared" si="4"/>
        <v>KZO</v>
      </c>
      <c r="F23" s="2"/>
      <c r="G23" s="2"/>
      <c r="H23" s="50">
        <v>23</v>
      </c>
      <c r="I23" s="50">
        <v>-617812.72486289905</v>
      </c>
      <c r="J23" s="50">
        <v>-1167302.0573936701</v>
      </c>
      <c r="K23" s="50">
        <v>219.96440000000001</v>
      </c>
      <c r="L23" s="50" t="s">
        <v>128</v>
      </c>
      <c r="M23" s="11"/>
    </row>
    <row r="24" spans="1:13" x14ac:dyDescent="0.25">
      <c r="A24" s="52">
        <f t="shared" si="0"/>
        <v>24</v>
      </c>
      <c r="B24" s="132">
        <f t="shared" si="1"/>
        <v>617717.36139845697</v>
      </c>
      <c r="C24" s="132">
        <f t="shared" si="2"/>
        <v>1167535.28367851</v>
      </c>
      <c r="D24" s="75">
        <f t="shared" si="3"/>
        <v>220.202</v>
      </c>
      <c r="E24" s="85" t="str">
        <f t="shared" si="4"/>
        <v>ZZO</v>
      </c>
      <c r="F24" s="2"/>
      <c r="G24" s="2"/>
      <c r="H24" s="50">
        <v>24</v>
      </c>
      <c r="I24" s="50">
        <v>-617717.36139845697</v>
      </c>
      <c r="J24" s="50">
        <v>-1167535.28367851</v>
      </c>
      <c r="K24" s="50">
        <v>220.202</v>
      </c>
      <c r="L24" s="50" t="s">
        <v>126</v>
      </c>
      <c r="M24" s="11"/>
    </row>
    <row r="25" spans="1:13" x14ac:dyDescent="0.25">
      <c r="A25" s="52">
        <f t="shared" si="0"/>
        <v>25</v>
      </c>
      <c r="B25" s="132">
        <f t="shared" si="1"/>
        <v>617717.50391016295</v>
      </c>
      <c r="C25" s="132">
        <f t="shared" si="2"/>
        <v>1167534.75226459</v>
      </c>
      <c r="D25" s="75">
        <f t="shared" si="3"/>
        <v>220.20169999999999</v>
      </c>
      <c r="E25" s="85" t="str">
        <f t="shared" si="4"/>
        <v>LN</v>
      </c>
      <c r="F25" s="2"/>
      <c r="G25" s="2"/>
      <c r="H25" s="50">
        <v>25</v>
      </c>
      <c r="I25" s="50">
        <v>-617717.50391016295</v>
      </c>
      <c r="J25" s="50">
        <v>-1167534.75226459</v>
      </c>
      <c r="K25" s="50">
        <v>220.20169999999999</v>
      </c>
      <c r="L25" s="50" t="s">
        <v>127</v>
      </c>
      <c r="M25" s="11"/>
    </row>
    <row r="26" spans="1:13" x14ac:dyDescent="0.25">
      <c r="A26" s="52">
        <f t="shared" si="0"/>
        <v>26</v>
      </c>
      <c r="B26" s="132">
        <f t="shared" si="1"/>
        <v>617717.64792068</v>
      </c>
      <c r="C26" s="132">
        <f t="shared" si="2"/>
        <v>1167534.2212548801</v>
      </c>
      <c r="D26" s="75">
        <f t="shared" si="3"/>
        <v>220.2013</v>
      </c>
      <c r="E26" s="85" t="str">
        <f t="shared" si="4"/>
        <v>KZO</v>
      </c>
      <c r="F26" s="2"/>
      <c r="G26" s="2"/>
      <c r="H26" s="50">
        <v>26</v>
      </c>
      <c r="I26" s="50">
        <v>-617717.64792068</v>
      </c>
      <c r="J26" s="50">
        <v>-1167534.2212548801</v>
      </c>
      <c r="K26" s="50">
        <v>220.2013</v>
      </c>
      <c r="L26" s="50" t="s">
        <v>128</v>
      </c>
      <c r="M26" s="11"/>
    </row>
    <row r="27" spans="1:13" x14ac:dyDescent="0.25">
      <c r="A27" s="52">
        <f t="shared" si="0"/>
        <v>27</v>
      </c>
      <c r="B27" s="132">
        <f t="shared" si="1"/>
        <v>617715.11656446406</v>
      </c>
      <c r="C27" s="132">
        <f t="shared" si="2"/>
        <v>1167626.43507804</v>
      </c>
      <c r="D27" s="75">
        <f t="shared" si="3"/>
        <v>220.1747</v>
      </c>
      <c r="E27" s="85" t="str">
        <f t="shared" si="4"/>
        <v>ZZO</v>
      </c>
      <c r="F27" s="2"/>
      <c r="G27" s="2"/>
      <c r="H27" s="50">
        <v>27</v>
      </c>
      <c r="I27" s="50">
        <v>-617715.11656446406</v>
      </c>
      <c r="J27" s="50">
        <v>-1167626.43507804</v>
      </c>
      <c r="K27" s="50">
        <v>220.1747</v>
      </c>
      <c r="L27" s="50" t="s">
        <v>126</v>
      </c>
      <c r="M27" s="11"/>
    </row>
    <row r="28" spans="1:13" x14ac:dyDescent="0.25">
      <c r="A28" s="52">
        <f t="shared" si="0"/>
        <v>28</v>
      </c>
      <c r="B28" s="132">
        <f t="shared" si="1"/>
        <v>617713.70616880397</v>
      </c>
      <c r="C28" s="132">
        <f t="shared" si="2"/>
        <v>1167619.1969234999</v>
      </c>
      <c r="D28" s="75">
        <f t="shared" si="3"/>
        <v>220.2133</v>
      </c>
      <c r="E28" s="85" t="str">
        <f t="shared" si="4"/>
        <v>LN</v>
      </c>
      <c r="F28" s="2"/>
      <c r="G28" s="2"/>
      <c r="H28" s="50">
        <v>28</v>
      </c>
      <c r="I28" s="50">
        <v>-617713.70616880397</v>
      </c>
      <c r="J28" s="50">
        <v>-1167619.1969234999</v>
      </c>
      <c r="K28" s="50">
        <v>220.2133</v>
      </c>
      <c r="L28" s="50" t="s">
        <v>127</v>
      </c>
      <c r="M28" s="11"/>
    </row>
    <row r="29" spans="1:13" x14ac:dyDescent="0.25">
      <c r="A29" s="52">
        <f t="shared" si="0"/>
        <v>29</v>
      </c>
      <c r="B29" s="132">
        <f t="shared" si="1"/>
        <v>617712.57045694301</v>
      </c>
      <c r="C29" s="132">
        <f t="shared" si="2"/>
        <v>1167611.91061746</v>
      </c>
      <c r="D29" s="75">
        <f t="shared" si="3"/>
        <v>220.22470000000001</v>
      </c>
      <c r="E29" s="85" t="str">
        <f t="shared" si="4"/>
        <v>KZO</v>
      </c>
      <c r="F29" s="2"/>
      <c r="G29" s="2"/>
      <c r="H29" s="50">
        <v>29</v>
      </c>
      <c r="I29" s="50">
        <v>-617712.57045694301</v>
      </c>
      <c r="J29" s="50">
        <v>-1167611.91061746</v>
      </c>
      <c r="K29" s="50">
        <v>220.22470000000001</v>
      </c>
      <c r="L29" s="50" t="s">
        <v>128</v>
      </c>
      <c r="M29" s="11"/>
    </row>
    <row r="30" spans="1:13" x14ac:dyDescent="0.25">
      <c r="A30" s="52">
        <f t="shared" si="0"/>
        <v>30</v>
      </c>
      <c r="B30" s="132">
        <f t="shared" si="1"/>
        <v>617745.42887468101</v>
      </c>
      <c r="C30" s="132">
        <f t="shared" si="2"/>
        <v>1167785.9502039701</v>
      </c>
      <c r="D30" s="75">
        <f t="shared" si="3"/>
        <v>219.0171</v>
      </c>
      <c r="E30" s="85" t="str">
        <f t="shared" si="4"/>
        <v>ZZO</v>
      </c>
      <c r="F30" s="2"/>
      <c r="G30" s="2"/>
      <c r="H30" s="50">
        <v>30</v>
      </c>
      <c r="I30" s="50">
        <v>-617745.42887468101</v>
      </c>
      <c r="J30" s="50">
        <v>-1167785.9502039701</v>
      </c>
      <c r="K30" s="50">
        <v>219.0171</v>
      </c>
      <c r="L30" s="50" t="s">
        <v>126</v>
      </c>
      <c r="M30" s="11"/>
    </row>
    <row r="31" spans="1:13" x14ac:dyDescent="0.25">
      <c r="A31" s="52">
        <f t="shared" si="0"/>
        <v>31</v>
      </c>
      <c r="B31" s="132">
        <f t="shared" si="1"/>
        <v>617745.37797024299</v>
      </c>
      <c r="C31" s="132">
        <f t="shared" si="2"/>
        <v>1167784.70182453</v>
      </c>
      <c r="D31" s="75">
        <f t="shared" si="3"/>
        <v>219.02709999999999</v>
      </c>
      <c r="E31" s="85" t="str">
        <f t="shared" si="4"/>
        <v>LN</v>
      </c>
      <c r="F31" s="2"/>
      <c r="G31" s="2"/>
      <c r="H31" s="50">
        <v>31</v>
      </c>
      <c r="I31" s="50">
        <v>-617745.37797024299</v>
      </c>
      <c r="J31" s="50">
        <v>-1167784.70182453</v>
      </c>
      <c r="K31" s="50">
        <v>219.02709999999999</v>
      </c>
      <c r="L31" s="50" t="s">
        <v>127</v>
      </c>
      <c r="M31" s="11"/>
    </row>
    <row r="32" spans="1:13" x14ac:dyDescent="0.25">
      <c r="A32" s="52">
        <f t="shared" si="0"/>
        <v>32</v>
      </c>
      <c r="B32" s="132">
        <f t="shared" si="1"/>
        <v>617745.32706580602</v>
      </c>
      <c r="C32" s="132">
        <f t="shared" si="2"/>
        <v>1167783.45344509</v>
      </c>
      <c r="D32" s="75">
        <f t="shared" si="3"/>
        <v>219.03630000000001</v>
      </c>
      <c r="E32" s="85" t="str">
        <f t="shared" si="4"/>
        <v>KZO</v>
      </c>
      <c r="F32" s="2"/>
      <c r="G32" s="2"/>
      <c r="H32" s="50">
        <v>32</v>
      </c>
      <c r="I32" s="50">
        <v>-617745.32706580602</v>
      </c>
      <c r="J32" s="50">
        <v>-1167783.45344509</v>
      </c>
      <c r="K32" s="50">
        <v>219.03630000000001</v>
      </c>
      <c r="L32" s="50" t="s">
        <v>128</v>
      </c>
      <c r="M32" s="11"/>
    </row>
    <row r="33" spans="1:13" x14ac:dyDescent="0.25">
      <c r="A33" s="52">
        <f t="shared" si="0"/>
        <v>33</v>
      </c>
      <c r="B33" s="132">
        <f t="shared" si="1"/>
        <v>617747.20147855999</v>
      </c>
      <c r="C33" s="132">
        <f t="shared" si="2"/>
        <v>1167867.73528983</v>
      </c>
      <c r="D33" s="75">
        <f t="shared" si="3"/>
        <v>218.33420000000001</v>
      </c>
      <c r="E33" s="85" t="str">
        <f t="shared" si="4"/>
        <v>ZZO</v>
      </c>
      <c r="F33" s="2"/>
      <c r="G33" s="2"/>
      <c r="H33" s="50">
        <v>33</v>
      </c>
      <c r="I33" s="50">
        <v>-617747.20147855999</v>
      </c>
      <c r="J33" s="50">
        <v>-1167867.73528983</v>
      </c>
      <c r="K33" s="50">
        <v>218.33420000000001</v>
      </c>
      <c r="L33" s="50" t="s">
        <v>126</v>
      </c>
      <c r="M33" s="11"/>
    </row>
    <row r="34" spans="1:13" x14ac:dyDescent="0.25">
      <c r="A34" s="52">
        <f t="shared" si="0"/>
        <v>34</v>
      </c>
      <c r="B34" s="132">
        <f t="shared" si="1"/>
        <v>617747.28032625804</v>
      </c>
      <c r="C34" s="132">
        <f t="shared" si="2"/>
        <v>1167866.69826137</v>
      </c>
      <c r="D34" s="75">
        <f t="shared" si="3"/>
        <v>218.34370000000001</v>
      </c>
      <c r="E34" s="85" t="str">
        <f t="shared" si="4"/>
        <v>LN</v>
      </c>
      <c r="F34" s="2"/>
      <c r="G34" s="2"/>
      <c r="H34" s="50">
        <v>34</v>
      </c>
      <c r="I34" s="50">
        <v>-617747.28032625804</v>
      </c>
      <c r="J34" s="50">
        <v>-1167866.69826137</v>
      </c>
      <c r="K34" s="50">
        <v>218.34370000000001</v>
      </c>
      <c r="L34" s="50" t="s">
        <v>127</v>
      </c>
      <c r="M34" s="11"/>
    </row>
    <row r="35" spans="1:13" x14ac:dyDescent="0.25">
      <c r="A35" s="52">
        <f t="shared" si="0"/>
        <v>35</v>
      </c>
      <c r="B35" s="132">
        <f t="shared" si="1"/>
        <v>617747.35401255498</v>
      </c>
      <c r="C35" s="132">
        <f t="shared" si="2"/>
        <v>1167865.6608533801</v>
      </c>
      <c r="D35" s="75">
        <f t="shared" si="3"/>
        <v>218.3526</v>
      </c>
      <c r="E35" s="85" t="str">
        <f t="shared" si="4"/>
        <v>KZO</v>
      </c>
      <c r="F35" s="2"/>
      <c r="G35" s="2"/>
      <c r="H35" s="50">
        <v>35</v>
      </c>
      <c r="I35" s="50">
        <v>-617747.35401255498</v>
      </c>
      <c r="J35" s="50">
        <v>-1167865.6608533801</v>
      </c>
      <c r="K35" s="50">
        <v>218.3526</v>
      </c>
      <c r="L35" s="50" t="s">
        <v>128</v>
      </c>
      <c r="M35" s="11"/>
    </row>
    <row r="36" spans="1:13" x14ac:dyDescent="0.25">
      <c r="A36" s="52">
        <f t="shared" si="0"/>
        <v>36</v>
      </c>
      <c r="B36" s="132">
        <f t="shared" si="1"/>
        <v>617709.76393264194</v>
      </c>
      <c r="C36" s="132">
        <f t="shared" si="2"/>
        <v>1167973.9938244501</v>
      </c>
      <c r="D36" s="75">
        <f t="shared" si="3"/>
        <v>217.27889999999999</v>
      </c>
      <c r="E36" s="85" t="str">
        <f t="shared" si="4"/>
        <v>ZZO</v>
      </c>
      <c r="F36" s="2"/>
      <c r="G36" s="2"/>
      <c r="H36" s="50">
        <v>36</v>
      </c>
      <c r="I36" s="50">
        <v>-617709.76393264194</v>
      </c>
      <c r="J36" s="50">
        <v>-1167973.9938244501</v>
      </c>
      <c r="K36" s="50">
        <v>217.27889999999999</v>
      </c>
      <c r="L36" s="50" t="s">
        <v>126</v>
      </c>
      <c r="M36" s="11"/>
    </row>
    <row r="37" spans="1:13" x14ac:dyDescent="0.25">
      <c r="A37" s="52">
        <f t="shared" si="0"/>
        <v>37</v>
      </c>
      <c r="B37" s="132">
        <f t="shared" si="1"/>
        <v>617711.38210994296</v>
      </c>
      <c r="C37" s="132">
        <f t="shared" si="2"/>
        <v>1167971.11486409</v>
      </c>
      <c r="D37" s="75">
        <f t="shared" si="3"/>
        <v>217.30170000000001</v>
      </c>
      <c r="E37" s="85" t="str">
        <f t="shared" si="4"/>
        <v>LN</v>
      </c>
      <c r="F37" s="2"/>
      <c r="G37" s="2"/>
      <c r="H37" s="50">
        <v>37</v>
      </c>
      <c r="I37" s="50">
        <v>-617711.38210994296</v>
      </c>
      <c r="J37" s="50">
        <v>-1167971.11486409</v>
      </c>
      <c r="K37" s="50">
        <v>217.30170000000001</v>
      </c>
      <c r="L37" s="50" t="s">
        <v>127</v>
      </c>
      <c r="M37" s="11"/>
    </row>
    <row r="38" spans="1:13" x14ac:dyDescent="0.25">
      <c r="A38" s="52">
        <f t="shared" si="0"/>
        <v>38</v>
      </c>
      <c r="B38" s="132">
        <f t="shared" si="1"/>
        <v>617713.00028724398</v>
      </c>
      <c r="C38" s="132">
        <f t="shared" si="2"/>
        <v>1167968.2359037299</v>
      </c>
      <c r="D38" s="75">
        <f t="shared" si="3"/>
        <v>217.32990000000001</v>
      </c>
      <c r="E38" s="85" t="str">
        <f t="shared" si="4"/>
        <v>KZO</v>
      </c>
      <c r="F38" s="2"/>
      <c r="G38" s="2"/>
      <c r="H38" s="50">
        <v>38</v>
      </c>
      <c r="I38" s="50">
        <v>-617713.00028724398</v>
      </c>
      <c r="J38" s="50">
        <v>-1167968.2359037299</v>
      </c>
      <c r="K38" s="50">
        <v>217.32990000000001</v>
      </c>
      <c r="L38" s="50" t="s">
        <v>128</v>
      </c>
      <c r="M38" s="11"/>
    </row>
    <row r="39" spans="1:13" x14ac:dyDescent="0.25">
      <c r="A39" s="52">
        <f t="shared" si="0"/>
        <v>39</v>
      </c>
      <c r="B39" s="132">
        <f t="shared" si="1"/>
        <v>617684.45908729802</v>
      </c>
      <c r="C39" s="132">
        <f t="shared" si="2"/>
        <v>1168016.70988896</v>
      </c>
      <c r="D39" s="75">
        <f t="shared" si="3"/>
        <v>217.01329999999999</v>
      </c>
      <c r="E39" s="85" t="str">
        <f t="shared" si="4"/>
        <v>ZZO</v>
      </c>
      <c r="F39" s="2"/>
      <c r="G39" s="2"/>
      <c r="H39" s="50">
        <v>39</v>
      </c>
      <c r="I39" s="50">
        <v>-617684.45908729802</v>
      </c>
      <c r="J39" s="50">
        <v>-1168016.70988896</v>
      </c>
      <c r="K39" s="50">
        <v>217.01329999999999</v>
      </c>
      <c r="L39" s="50" t="s">
        <v>126</v>
      </c>
      <c r="M39" s="11"/>
    </row>
    <row r="40" spans="1:13" x14ac:dyDescent="0.25">
      <c r="A40" s="52">
        <f t="shared" si="0"/>
        <v>40</v>
      </c>
      <c r="B40" s="132">
        <f t="shared" si="1"/>
        <v>617687.77756872703</v>
      </c>
      <c r="C40" s="132">
        <f t="shared" si="2"/>
        <v>1168011.73654041</v>
      </c>
      <c r="D40" s="75">
        <f t="shared" si="3"/>
        <v>217.02279999999999</v>
      </c>
      <c r="E40" s="85" t="str">
        <f t="shared" si="4"/>
        <v>LN</v>
      </c>
      <c r="F40" s="2"/>
      <c r="G40" s="2"/>
      <c r="H40" s="50">
        <v>40</v>
      </c>
      <c r="I40" s="50">
        <v>-617687.77756872703</v>
      </c>
      <c r="J40" s="50">
        <v>-1168011.73654041</v>
      </c>
      <c r="K40" s="50">
        <v>217.02279999999999</v>
      </c>
      <c r="L40" s="50" t="s">
        <v>127</v>
      </c>
      <c r="M40" s="11"/>
    </row>
    <row r="41" spans="1:13" x14ac:dyDescent="0.25">
      <c r="A41" s="52">
        <f t="shared" si="0"/>
        <v>41</v>
      </c>
      <c r="B41" s="132">
        <f t="shared" si="1"/>
        <v>617690.99209462595</v>
      </c>
      <c r="C41" s="132">
        <f t="shared" si="2"/>
        <v>1168006.69537606</v>
      </c>
      <c r="D41" s="75">
        <f t="shared" si="3"/>
        <v>217.05019999999999</v>
      </c>
      <c r="E41" s="85" t="str">
        <f t="shared" si="4"/>
        <v>KZO</v>
      </c>
      <c r="F41" s="2"/>
      <c r="G41" s="2"/>
      <c r="H41" s="50">
        <v>41</v>
      </c>
      <c r="I41" s="50">
        <v>-617690.99209462595</v>
      </c>
      <c r="J41" s="50">
        <v>-1168006.69537606</v>
      </c>
      <c r="K41" s="50">
        <v>217.05019999999999</v>
      </c>
      <c r="L41" s="50" t="s">
        <v>128</v>
      </c>
      <c r="M41" s="11"/>
    </row>
    <row r="42" spans="1:13" x14ac:dyDescent="0.25">
      <c r="A42" s="52">
        <f t="shared" si="0"/>
        <v>42</v>
      </c>
      <c r="B42" s="132">
        <f t="shared" si="1"/>
        <v>617481.96222434496</v>
      </c>
      <c r="C42" s="132">
        <f t="shared" si="2"/>
        <v>1168364.54911254</v>
      </c>
      <c r="D42" s="75">
        <f t="shared" si="3"/>
        <v>216.97649999999999</v>
      </c>
      <c r="E42" s="85" t="str">
        <f t="shared" si="4"/>
        <v>ZZO</v>
      </c>
      <c r="F42" s="2"/>
      <c r="G42" s="2"/>
      <c r="H42" s="50">
        <v>42</v>
      </c>
      <c r="I42" s="50">
        <v>-617481.96222434496</v>
      </c>
      <c r="J42" s="50">
        <v>-1168364.54911254</v>
      </c>
      <c r="K42" s="50">
        <v>216.97649999999999</v>
      </c>
      <c r="L42" s="50" t="s">
        <v>126</v>
      </c>
      <c r="M42" s="11"/>
    </row>
    <row r="43" spans="1:13" x14ac:dyDescent="0.25">
      <c r="A43" s="52">
        <f t="shared" si="0"/>
        <v>43</v>
      </c>
      <c r="B43" s="132">
        <f t="shared" si="1"/>
        <v>617482.29285209696</v>
      </c>
      <c r="C43" s="132">
        <f t="shared" si="2"/>
        <v>1168364.11239903</v>
      </c>
      <c r="D43" s="75">
        <f t="shared" si="3"/>
        <v>216.9768</v>
      </c>
      <c r="E43" s="85" t="str">
        <f t="shared" si="4"/>
        <v>LN</v>
      </c>
      <c r="F43" s="2"/>
      <c r="G43" s="2"/>
      <c r="H43" s="50">
        <v>43</v>
      </c>
      <c r="I43" s="50">
        <v>-617482.29285209696</v>
      </c>
      <c r="J43" s="50">
        <v>-1168364.11239903</v>
      </c>
      <c r="K43" s="50">
        <v>216.9768</v>
      </c>
      <c r="L43" s="50" t="s">
        <v>127</v>
      </c>
      <c r="M43" s="11"/>
    </row>
    <row r="44" spans="1:13" x14ac:dyDescent="0.25">
      <c r="A44" s="52">
        <f t="shared" si="0"/>
        <v>44</v>
      </c>
      <c r="B44" s="132">
        <f t="shared" si="1"/>
        <v>617482.62227044895</v>
      </c>
      <c r="C44" s="132">
        <f t="shared" si="2"/>
        <v>1168363.6747725301</v>
      </c>
      <c r="D44" s="75">
        <f t="shared" si="3"/>
        <v>216.9769</v>
      </c>
      <c r="E44" s="85" t="str">
        <f t="shared" si="4"/>
        <v>KZO</v>
      </c>
      <c r="F44" s="2"/>
      <c r="G44" s="2"/>
      <c r="H44" s="50">
        <v>44</v>
      </c>
      <c r="I44" s="50">
        <v>-617482.62227044895</v>
      </c>
      <c r="J44" s="50">
        <v>-1168363.6747725301</v>
      </c>
      <c r="K44" s="50">
        <v>216.9769</v>
      </c>
      <c r="L44" s="50" t="s">
        <v>128</v>
      </c>
      <c r="M44" s="11"/>
    </row>
    <row r="45" spans="1:13" x14ac:dyDescent="0.25">
      <c r="A45" s="52">
        <f t="shared" si="0"/>
        <v>45</v>
      </c>
      <c r="B45" s="132">
        <f t="shared" si="1"/>
        <v>617346.57024981396</v>
      </c>
      <c r="C45" s="132">
        <f t="shared" si="2"/>
        <v>1168474.6723560099</v>
      </c>
      <c r="D45" s="75">
        <f t="shared" si="3"/>
        <v>216.77719999999999</v>
      </c>
      <c r="E45" s="85" t="str">
        <f t="shared" si="4"/>
        <v>ZZO</v>
      </c>
      <c r="F45" s="2"/>
      <c r="G45" s="2"/>
      <c r="H45" s="50">
        <v>45</v>
      </c>
      <c r="I45" s="50">
        <v>-617346.57024981396</v>
      </c>
      <c r="J45" s="50">
        <v>-1168474.6723560099</v>
      </c>
      <c r="K45" s="50">
        <v>216.77719999999999</v>
      </c>
      <c r="L45" s="50" t="s">
        <v>126</v>
      </c>
      <c r="M45" s="11"/>
    </row>
    <row r="46" spans="1:13" x14ac:dyDescent="0.25">
      <c r="A46" s="52">
        <f t="shared" si="0"/>
        <v>46</v>
      </c>
      <c r="B46" s="132">
        <f t="shared" si="1"/>
        <v>617354.11665642005</v>
      </c>
      <c r="C46" s="132">
        <f t="shared" si="2"/>
        <v>1168469.10573082</v>
      </c>
      <c r="D46" s="75">
        <f t="shared" si="3"/>
        <v>216.84909999999999</v>
      </c>
      <c r="E46" s="85" t="str">
        <f t="shared" si="4"/>
        <v>LN</v>
      </c>
      <c r="F46" s="2"/>
      <c r="G46" s="2"/>
      <c r="H46" s="50">
        <v>46</v>
      </c>
      <c r="I46" s="50">
        <v>-617354.11665642005</v>
      </c>
      <c r="J46" s="50">
        <v>-1168469.10573082</v>
      </c>
      <c r="K46" s="50">
        <v>216.84909999999999</v>
      </c>
      <c r="L46" s="50" t="s">
        <v>127</v>
      </c>
      <c r="M46" s="11"/>
    </row>
    <row r="47" spans="1:13" x14ac:dyDescent="0.25">
      <c r="A47" s="52">
        <f t="shared" si="0"/>
        <v>47</v>
      </c>
      <c r="B47" s="132">
        <f t="shared" si="1"/>
        <v>617361.66306302603</v>
      </c>
      <c r="C47" s="132">
        <f t="shared" si="2"/>
        <v>1168463.53910563</v>
      </c>
      <c r="D47" s="75">
        <f t="shared" si="3"/>
        <v>216.87710000000001</v>
      </c>
      <c r="E47" s="85" t="str">
        <f t="shared" si="4"/>
        <v>KZO</v>
      </c>
      <c r="F47" s="2"/>
      <c r="G47" s="2"/>
      <c r="H47" s="50">
        <v>47</v>
      </c>
      <c r="I47" s="50">
        <v>-617361.66306302603</v>
      </c>
      <c r="J47" s="50">
        <v>-1168463.53910563</v>
      </c>
      <c r="K47" s="50">
        <v>216.87710000000001</v>
      </c>
      <c r="L47" s="50" t="s">
        <v>128</v>
      </c>
      <c r="M47" s="11"/>
    </row>
    <row r="48" spans="1:13" x14ac:dyDescent="0.25">
      <c r="A48" s="52">
        <f t="shared" si="0"/>
        <v>48</v>
      </c>
      <c r="B48" s="132">
        <f t="shared" si="1"/>
        <v>617270.31400417001</v>
      </c>
      <c r="C48" s="132">
        <f t="shared" si="2"/>
        <v>1168517.9618170401</v>
      </c>
      <c r="D48" s="75">
        <f t="shared" si="3"/>
        <v>215.8862</v>
      </c>
      <c r="E48" s="85" t="str">
        <f t="shared" si="4"/>
        <v>ZZO</v>
      </c>
      <c r="F48" s="2"/>
      <c r="G48" s="2"/>
      <c r="H48" s="50">
        <v>48</v>
      </c>
      <c r="I48" s="50">
        <v>-617270.31400417001</v>
      </c>
      <c r="J48" s="50">
        <v>-1168517.9618170401</v>
      </c>
      <c r="K48" s="50">
        <v>215.8862</v>
      </c>
      <c r="L48" s="50" t="s">
        <v>126</v>
      </c>
      <c r="M48" s="11"/>
    </row>
    <row r="49" spans="1:13" x14ac:dyDescent="0.25">
      <c r="A49" s="52">
        <f t="shared" si="0"/>
        <v>49</v>
      </c>
      <c r="B49" s="132">
        <f t="shared" si="1"/>
        <v>617273.16509893001</v>
      </c>
      <c r="C49" s="132">
        <f t="shared" si="2"/>
        <v>1168516.91301357</v>
      </c>
      <c r="D49" s="75">
        <f t="shared" si="3"/>
        <v>215.92349999999999</v>
      </c>
      <c r="E49" s="85" t="str">
        <f t="shared" si="4"/>
        <v>LN</v>
      </c>
      <c r="F49" s="2"/>
      <c r="G49" s="2"/>
      <c r="H49" s="50">
        <v>49</v>
      </c>
      <c r="I49" s="50">
        <v>-617273.16509893001</v>
      </c>
      <c r="J49" s="50">
        <v>-1168516.91301357</v>
      </c>
      <c r="K49" s="50">
        <v>215.92349999999999</v>
      </c>
      <c r="L49" s="50" t="s">
        <v>127</v>
      </c>
      <c r="M49" s="11"/>
    </row>
    <row r="50" spans="1:13" x14ac:dyDescent="0.25">
      <c r="A50" s="52">
        <f t="shared" si="0"/>
        <v>50</v>
      </c>
      <c r="B50" s="132">
        <f t="shared" si="1"/>
        <v>617276.00307893404</v>
      </c>
      <c r="C50" s="132">
        <f t="shared" si="2"/>
        <v>1168515.8292241399</v>
      </c>
      <c r="D50" s="75">
        <f t="shared" si="3"/>
        <v>215.9563</v>
      </c>
      <c r="E50" s="85" t="str">
        <f t="shared" si="4"/>
        <v>KZO</v>
      </c>
      <c r="F50" s="2"/>
      <c r="G50" s="2"/>
      <c r="H50" s="50">
        <v>50</v>
      </c>
      <c r="I50" s="50">
        <v>-617276.00307893404</v>
      </c>
      <c r="J50" s="50">
        <v>-1168515.8292241399</v>
      </c>
      <c r="K50" s="50">
        <v>215.9563</v>
      </c>
      <c r="L50" s="50" t="s">
        <v>128</v>
      </c>
      <c r="M50" s="11"/>
    </row>
    <row r="51" spans="1:13" x14ac:dyDescent="0.25">
      <c r="A51" s="52">
        <f t="shared" si="0"/>
        <v>51</v>
      </c>
      <c r="B51" s="132">
        <f t="shared" si="1"/>
        <v>617185.40304350702</v>
      </c>
      <c r="C51" s="132">
        <f t="shared" si="2"/>
        <v>1168541.78304486</v>
      </c>
      <c r="D51" s="75">
        <f t="shared" si="3"/>
        <v>214.75280000000001</v>
      </c>
      <c r="E51" s="85" t="str">
        <f t="shared" si="4"/>
        <v>ZZO</v>
      </c>
      <c r="F51" s="2"/>
      <c r="G51" s="2"/>
      <c r="H51" s="50">
        <v>51</v>
      </c>
      <c r="I51" s="50">
        <v>-617185.40304350702</v>
      </c>
      <c r="J51" s="50">
        <v>-1168541.78304486</v>
      </c>
      <c r="K51" s="50">
        <v>214.75280000000001</v>
      </c>
      <c r="L51" s="50" t="s">
        <v>126</v>
      </c>
      <c r="M51" s="11"/>
    </row>
    <row r="52" spans="1:13" x14ac:dyDescent="0.25">
      <c r="A52" s="52">
        <f t="shared" si="0"/>
        <v>52</v>
      </c>
      <c r="B52" s="132">
        <f t="shared" si="1"/>
        <v>617189.48369056196</v>
      </c>
      <c r="C52" s="132">
        <f t="shared" si="2"/>
        <v>1168540.69107061</v>
      </c>
      <c r="D52" s="75">
        <f t="shared" si="3"/>
        <v>214.7945</v>
      </c>
      <c r="E52" s="85" t="str">
        <f t="shared" si="4"/>
        <v>LN</v>
      </c>
      <c r="F52" s="2"/>
      <c r="G52" s="2"/>
      <c r="H52" s="50">
        <v>52</v>
      </c>
      <c r="I52" s="50">
        <v>-617189.48369056196</v>
      </c>
      <c r="J52" s="50">
        <v>-1168540.69107061</v>
      </c>
      <c r="K52" s="50">
        <v>214.7945</v>
      </c>
      <c r="L52" s="50" t="s">
        <v>127</v>
      </c>
      <c r="M52" s="11"/>
    </row>
    <row r="53" spans="1:13" x14ac:dyDescent="0.25">
      <c r="A53" s="52">
        <f t="shared" si="0"/>
        <v>53</v>
      </c>
      <c r="B53" s="132">
        <f t="shared" si="1"/>
        <v>617193.56433761597</v>
      </c>
      <c r="C53" s="132">
        <f t="shared" si="2"/>
        <v>1168539.5990963699</v>
      </c>
      <c r="D53" s="75">
        <f t="shared" si="3"/>
        <v>214.84520000000001</v>
      </c>
      <c r="E53" s="85" t="str">
        <f t="shared" si="4"/>
        <v>KZO</v>
      </c>
      <c r="F53" s="2"/>
      <c r="G53" s="2"/>
      <c r="H53" s="50">
        <v>53</v>
      </c>
      <c r="I53" s="50">
        <v>-617193.56433761597</v>
      </c>
      <c r="J53" s="50">
        <v>-1168539.5990963699</v>
      </c>
      <c r="K53" s="50">
        <v>214.84520000000001</v>
      </c>
      <c r="L53" s="50" t="s">
        <v>128</v>
      </c>
      <c r="M53" s="11"/>
    </row>
    <row r="54" spans="1:13" x14ac:dyDescent="0.25">
      <c r="A54" s="52">
        <f t="shared" si="0"/>
        <v>54</v>
      </c>
      <c r="B54" s="132">
        <f t="shared" si="1"/>
        <v>617117.59062287095</v>
      </c>
      <c r="C54" s="132">
        <f t="shared" si="2"/>
        <v>1168560.96974671</v>
      </c>
      <c r="D54" s="75">
        <f t="shared" si="3"/>
        <v>214.1224</v>
      </c>
      <c r="E54" s="85" t="str">
        <f t="shared" si="4"/>
        <v>ZZO</v>
      </c>
      <c r="F54" s="2"/>
      <c r="G54" s="2"/>
      <c r="H54" s="50">
        <v>54</v>
      </c>
      <c r="I54" s="50">
        <v>-617117.59062287095</v>
      </c>
      <c r="J54" s="50">
        <v>-1168560.96974671</v>
      </c>
      <c r="K54" s="50">
        <v>214.1224</v>
      </c>
      <c r="L54" s="50" t="s">
        <v>126</v>
      </c>
      <c r="M54" s="11"/>
    </row>
    <row r="55" spans="1:13" x14ac:dyDescent="0.25">
      <c r="A55" s="52">
        <f t="shared" si="0"/>
        <v>55</v>
      </c>
      <c r="B55" s="132">
        <f t="shared" si="1"/>
        <v>617120.26168015297</v>
      </c>
      <c r="C55" s="132">
        <f t="shared" si="2"/>
        <v>1168559.9995669599</v>
      </c>
      <c r="D55" s="75">
        <f t="shared" si="3"/>
        <v>214.15360000000001</v>
      </c>
      <c r="E55" s="85" t="str">
        <f t="shared" si="4"/>
        <v>LN</v>
      </c>
      <c r="F55" s="2"/>
      <c r="G55" s="2"/>
      <c r="H55" s="50">
        <v>55</v>
      </c>
      <c r="I55" s="50">
        <v>-617120.26168015297</v>
      </c>
      <c r="J55" s="50">
        <v>-1168559.9995669599</v>
      </c>
      <c r="K55" s="50">
        <v>214.15360000000001</v>
      </c>
      <c r="L55" s="50" t="s">
        <v>127</v>
      </c>
      <c r="M55" s="11"/>
    </row>
    <row r="56" spans="1:13" x14ac:dyDescent="0.25">
      <c r="A56" s="52">
        <f t="shared" si="0"/>
        <v>56</v>
      </c>
      <c r="B56" s="132">
        <f t="shared" si="1"/>
        <v>617122.94622626901</v>
      </c>
      <c r="C56" s="132">
        <f t="shared" si="2"/>
        <v>1168559.06736103</v>
      </c>
      <c r="D56" s="75">
        <f t="shared" si="3"/>
        <v>214.1807</v>
      </c>
      <c r="E56" s="85" t="str">
        <f t="shared" si="4"/>
        <v>KZO</v>
      </c>
      <c r="F56" s="2"/>
      <c r="G56" s="2"/>
      <c r="H56" s="50">
        <v>56</v>
      </c>
      <c r="I56" s="50">
        <v>-617122.94622626901</v>
      </c>
      <c r="J56" s="50">
        <v>-1168559.06736103</v>
      </c>
      <c r="K56" s="50">
        <v>214.1807</v>
      </c>
      <c r="L56" s="50" t="s">
        <v>128</v>
      </c>
      <c r="M56" s="11"/>
    </row>
    <row r="57" spans="1:13" x14ac:dyDescent="0.25">
      <c r="A57" s="52">
        <f t="shared" si="0"/>
        <v>57</v>
      </c>
      <c r="B57" s="132">
        <f t="shared" si="1"/>
        <v>617004.94291276298</v>
      </c>
      <c r="C57" s="132">
        <f t="shared" si="2"/>
        <v>1168665.8257074</v>
      </c>
      <c r="D57" s="75">
        <f t="shared" si="3"/>
        <v>212.28479999999999</v>
      </c>
      <c r="E57" s="85" t="str">
        <f t="shared" si="4"/>
        <v>ZZO</v>
      </c>
      <c r="F57" s="2"/>
      <c r="G57" s="2"/>
      <c r="H57" s="50">
        <v>57</v>
      </c>
      <c r="I57" s="50">
        <v>-617004.94291276298</v>
      </c>
      <c r="J57" s="50">
        <v>-1168665.8257074</v>
      </c>
      <c r="K57" s="50">
        <v>212.28479999999999</v>
      </c>
      <c r="L57" s="50" t="s">
        <v>126</v>
      </c>
      <c r="M57" s="11"/>
    </row>
    <row r="58" spans="1:13" x14ac:dyDescent="0.25">
      <c r="A58" s="52">
        <f t="shared" si="0"/>
        <v>58</v>
      </c>
      <c r="B58" s="132">
        <f t="shared" si="1"/>
        <v>617005.93390841305</v>
      </c>
      <c r="C58" s="132">
        <f t="shared" si="2"/>
        <v>1168663.68190001</v>
      </c>
      <c r="D58" s="75">
        <f t="shared" si="3"/>
        <v>212.3082</v>
      </c>
      <c r="E58" s="85" t="str">
        <f t="shared" si="4"/>
        <v>LN</v>
      </c>
      <c r="F58" s="2"/>
      <c r="G58" s="2"/>
      <c r="H58" s="50">
        <v>58</v>
      </c>
      <c r="I58" s="50">
        <v>-617005.93390841305</v>
      </c>
      <c r="J58" s="50">
        <v>-1168663.68190001</v>
      </c>
      <c r="K58" s="50">
        <v>212.3082</v>
      </c>
      <c r="L58" s="50" t="s">
        <v>127</v>
      </c>
      <c r="M58" s="11"/>
    </row>
    <row r="59" spans="1:13" x14ac:dyDescent="0.25">
      <c r="A59" s="52">
        <f t="shared" si="0"/>
        <v>59</v>
      </c>
      <c r="B59" s="132">
        <f t="shared" si="1"/>
        <v>617006.95010022901</v>
      </c>
      <c r="C59" s="132">
        <f t="shared" si="2"/>
        <v>1168661.54992048</v>
      </c>
      <c r="D59" s="75">
        <f t="shared" si="3"/>
        <v>212.33439999999999</v>
      </c>
      <c r="E59" s="85" t="str">
        <f t="shared" si="4"/>
        <v>KZO</v>
      </c>
      <c r="F59" s="2"/>
      <c r="G59" s="2"/>
      <c r="H59" s="50">
        <v>59</v>
      </c>
      <c r="I59" s="50">
        <v>-617006.95010022901</v>
      </c>
      <c r="J59" s="50">
        <v>-1168661.54992048</v>
      </c>
      <c r="K59" s="50">
        <v>212.33439999999999</v>
      </c>
      <c r="L59" s="50" t="s">
        <v>128</v>
      </c>
      <c r="M59" s="11"/>
    </row>
    <row r="60" spans="1:13" x14ac:dyDescent="0.25">
      <c r="A60" s="52">
        <f t="shared" si="0"/>
        <v>60</v>
      </c>
      <c r="B60" s="132">
        <f t="shared" si="1"/>
        <v>616990.867655184</v>
      </c>
      <c r="C60" s="132">
        <f t="shared" si="2"/>
        <v>1168788.31927668</v>
      </c>
      <c r="D60" s="75">
        <f t="shared" si="3"/>
        <v>211.14850000000001</v>
      </c>
      <c r="E60" s="85" t="str">
        <f t="shared" si="4"/>
        <v>ZZO</v>
      </c>
      <c r="F60" s="2"/>
      <c r="G60" s="2"/>
      <c r="H60" s="50">
        <v>60</v>
      </c>
      <c r="I60" s="50">
        <v>-616990.867655184</v>
      </c>
      <c r="J60" s="50">
        <v>-1168788.31927668</v>
      </c>
      <c r="K60" s="50">
        <v>211.14850000000001</v>
      </c>
      <c r="L60" s="50" t="s">
        <v>126</v>
      </c>
      <c r="M60" s="11"/>
    </row>
    <row r="61" spans="1:13" x14ac:dyDescent="0.25">
      <c r="A61" s="52">
        <f t="shared" si="0"/>
        <v>61</v>
      </c>
      <c r="B61" s="132">
        <f t="shared" si="1"/>
        <v>616989.85929762095</v>
      </c>
      <c r="C61" s="132">
        <f t="shared" si="2"/>
        <v>1168782.9188769199</v>
      </c>
      <c r="D61" s="75">
        <f t="shared" si="3"/>
        <v>211.17699999999999</v>
      </c>
      <c r="E61" s="85" t="str">
        <f t="shared" si="4"/>
        <v>LN</v>
      </c>
      <c r="F61" s="2"/>
      <c r="G61" s="2"/>
      <c r="H61" s="50">
        <v>61</v>
      </c>
      <c r="I61" s="50">
        <v>-616989.85929762095</v>
      </c>
      <c r="J61" s="50">
        <v>-1168782.9188769199</v>
      </c>
      <c r="K61" s="50">
        <v>211.17699999999999</v>
      </c>
      <c r="L61" s="50" t="s">
        <v>127</v>
      </c>
      <c r="M61" s="11"/>
    </row>
    <row r="62" spans="1:13" x14ac:dyDescent="0.25">
      <c r="A62" s="52">
        <f t="shared" si="0"/>
        <v>62</v>
      </c>
      <c r="B62" s="132">
        <f t="shared" si="1"/>
        <v>616988.99935073103</v>
      </c>
      <c r="C62" s="132">
        <f t="shared" si="2"/>
        <v>1168777.49286606</v>
      </c>
      <c r="D62" s="75">
        <f t="shared" si="3"/>
        <v>211.22059999999999</v>
      </c>
      <c r="E62" s="85" t="str">
        <f t="shared" si="4"/>
        <v>KZO</v>
      </c>
      <c r="F62" s="2"/>
      <c r="G62" s="2"/>
      <c r="H62" s="50">
        <v>62</v>
      </c>
      <c r="I62" s="50">
        <v>-616988.99935073103</v>
      </c>
      <c r="J62" s="50">
        <v>-1168777.49286606</v>
      </c>
      <c r="K62" s="50">
        <v>211.22059999999999</v>
      </c>
      <c r="L62" s="50" t="s">
        <v>128</v>
      </c>
      <c r="M62" s="11"/>
    </row>
    <row r="63" spans="1:13" x14ac:dyDescent="0.25">
      <c r="A63" s="52">
        <f t="shared" si="0"/>
        <v>63</v>
      </c>
      <c r="B63" s="132">
        <f t="shared" si="1"/>
        <v>617025.14539916802</v>
      </c>
      <c r="C63" s="132">
        <f t="shared" si="2"/>
        <v>1168866.53830502</v>
      </c>
      <c r="D63" s="75">
        <f t="shared" si="3"/>
        <v>210.8373</v>
      </c>
      <c r="E63" s="85" t="str">
        <f t="shared" si="4"/>
        <v>ZZO</v>
      </c>
      <c r="F63" s="2"/>
      <c r="G63" s="2"/>
      <c r="H63" s="50">
        <v>63</v>
      </c>
      <c r="I63" s="50">
        <v>-617025.14539916802</v>
      </c>
      <c r="J63" s="50">
        <v>-1168866.53830502</v>
      </c>
      <c r="K63" s="50">
        <v>210.8373</v>
      </c>
      <c r="L63" s="50" t="s">
        <v>126</v>
      </c>
      <c r="M63" s="11"/>
    </row>
    <row r="64" spans="1:13" x14ac:dyDescent="0.25">
      <c r="A64" s="52">
        <f t="shared" si="0"/>
        <v>64</v>
      </c>
      <c r="B64" s="132">
        <f t="shared" si="1"/>
        <v>617022.76216703502</v>
      </c>
      <c r="C64" s="132">
        <f t="shared" si="2"/>
        <v>1168863.1821027501</v>
      </c>
      <c r="D64" s="75">
        <f t="shared" si="3"/>
        <v>210.84030000000001</v>
      </c>
      <c r="E64" s="85" t="str">
        <f t="shared" si="4"/>
        <v>LN</v>
      </c>
      <c r="F64" s="2"/>
      <c r="G64" s="2"/>
      <c r="H64" s="50">
        <v>64</v>
      </c>
      <c r="I64" s="50">
        <v>-617022.76216703502</v>
      </c>
      <c r="J64" s="50">
        <v>-1168863.1821027501</v>
      </c>
      <c r="K64" s="50">
        <v>210.84030000000001</v>
      </c>
      <c r="L64" s="50" t="s">
        <v>127</v>
      </c>
      <c r="M64" s="11"/>
    </row>
    <row r="65" spans="1:13" x14ac:dyDescent="0.25">
      <c r="A65" s="52">
        <f t="shared" si="0"/>
        <v>65</v>
      </c>
      <c r="B65" s="132">
        <f t="shared" si="1"/>
        <v>617020.44837174495</v>
      </c>
      <c r="C65" s="132">
        <f t="shared" si="2"/>
        <v>1168859.77765852</v>
      </c>
      <c r="D65" s="75">
        <f t="shared" si="3"/>
        <v>210.85169999999999</v>
      </c>
      <c r="E65" s="85" t="str">
        <f t="shared" si="4"/>
        <v>KZO</v>
      </c>
      <c r="F65" s="2"/>
      <c r="G65" s="2"/>
      <c r="H65" s="50">
        <v>65</v>
      </c>
      <c r="I65" s="50">
        <v>-617020.44837174495</v>
      </c>
      <c r="J65" s="50">
        <v>-1168859.77765852</v>
      </c>
      <c r="K65" s="50">
        <v>210.85169999999999</v>
      </c>
      <c r="L65" s="50" t="s">
        <v>128</v>
      </c>
      <c r="M65" s="11"/>
    </row>
    <row r="66" spans="1:13" x14ac:dyDescent="0.25">
      <c r="A66" s="52">
        <f t="shared" si="0"/>
        <v>66</v>
      </c>
      <c r="B66" s="132">
        <f t="shared" si="1"/>
        <v>617067.80497320299</v>
      </c>
      <c r="C66" s="132">
        <f t="shared" si="2"/>
        <v>1168917.2141626801</v>
      </c>
      <c r="D66" s="75">
        <f t="shared" si="3"/>
        <v>210.816</v>
      </c>
      <c r="E66" s="85" t="str">
        <f t="shared" si="4"/>
        <v>ZZO</v>
      </c>
      <c r="F66" s="2"/>
      <c r="G66" s="2"/>
      <c r="H66" s="50">
        <v>66</v>
      </c>
      <c r="I66" s="50">
        <v>-617067.80497320299</v>
      </c>
      <c r="J66" s="50">
        <v>-1168917.2141626801</v>
      </c>
      <c r="K66" s="50">
        <v>210.816</v>
      </c>
      <c r="L66" s="50" t="s">
        <v>126</v>
      </c>
      <c r="M66" s="11"/>
    </row>
    <row r="67" spans="1:13" x14ac:dyDescent="0.25">
      <c r="A67" s="52">
        <f t="shared" si="0"/>
        <v>67</v>
      </c>
      <c r="B67" s="132">
        <f t="shared" si="1"/>
        <v>617063.59743072803</v>
      </c>
      <c r="C67" s="132">
        <f t="shared" si="2"/>
        <v>1168912.3508630099</v>
      </c>
      <c r="D67" s="75">
        <f t="shared" si="3"/>
        <v>210.8451</v>
      </c>
      <c r="E67" s="85" t="str">
        <f t="shared" si="4"/>
        <v>LN</v>
      </c>
      <c r="F67" s="2"/>
      <c r="G67" s="2"/>
      <c r="H67" s="50">
        <v>67</v>
      </c>
      <c r="I67" s="50">
        <v>-617063.59743072803</v>
      </c>
      <c r="J67" s="50">
        <v>-1168912.3508630099</v>
      </c>
      <c r="K67" s="50">
        <v>210.8451</v>
      </c>
      <c r="L67" s="50" t="s">
        <v>127</v>
      </c>
      <c r="M67" s="11"/>
    </row>
    <row r="68" spans="1:13" x14ac:dyDescent="0.25">
      <c r="A68" s="52">
        <f t="shared" si="0"/>
        <v>68</v>
      </c>
      <c r="B68" s="132">
        <f t="shared" si="1"/>
        <v>617059.38988825202</v>
      </c>
      <c r="C68" s="132">
        <f t="shared" si="2"/>
        <v>1168907.48756335</v>
      </c>
      <c r="D68" s="75">
        <f t="shared" si="3"/>
        <v>210.8535</v>
      </c>
      <c r="E68" s="85" t="str">
        <f t="shared" si="4"/>
        <v>KZO</v>
      </c>
      <c r="F68" s="2"/>
      <c r="G68" s="2"/>
      <c r="H68" s="50">
        <v>68</v>
      </c>
      <c r="I68" s="50">
        <v>-617059.38988825202</v>
      </c>
      <c r="J68" s="50">
        <v>-1168907.48756335</v>
      </c>
      <c r="K68" s="50">
        <v>210.8535</v>
      </c>
      <c r="L68" s="50" t="s">
        <v>128</v>
      </c>
      <c r="M68" s="11"/>
    </row>
    <row r="69" spans="1:13" x14ac:dyDescent="0.25">
      <c r="A69" s="52">
        <f t="shared" ref="A69:A132" si="5">H69</f>
        <v>69</v>
      </c>
      <c r="B69" s="132">
        <f t="shared" ref="B69:B132" si="6">-I69</f>
        <v>617115.96976479096</v>
      </c>
      <c r="C69" s="132">
        <f t="shared" ref="C69:C132" si="7">-J69</f>
        <v>1169000.70827992</v>
      </c>
      <c r="D69" s="75">
        <f t="shared" ref="D69:D132" si="8">K69</f>
        <v>210.22290000000001</v>
      </c>
      <c r="E69" s="85" t="str">
        <f t="shared" ref="E69:E132" si="9">L69</f>
        <v>ZZO</v>
      </c>
      <c r="F69" s="2"/>
      <c r="G69" s="2"/>
      <c r="H69" s="50">
        <v>69</v>
      </c>
      <c r="I69" s="50">
        <v>-617115.96976479096</v>
      </c>
      <c r="J69" s="50">
        <v>-1169000.70827992</v>
      </c>
      <c r="K69" s="50">
        <v>210.22290000000001</v>
      </c>
      <c r="L69" s="50" t="s">
        <v>126</v>
      </c>
      <c r="M69" s="11"/>
    </row>
    <row r="70" spans="1:13" x14ac:dyDescent="0.25">
      <c r="A70" s="52">
        <f t="shared" si="5"/>
        <v>70</v>
      </c>
      <c r="B70" s="132">
        <f t="shared" si="6"/>
        <v>617115.48851017898</v>
      </c>
      <c r="C70" s="132">
        <f t="shared" si="7"/>
        <v>1168999.0759739</v>
      </c>
      <c r="D70" s="75">
        <f t="shared" si="8"/>
        <v>210.2311</v>
      </c>
      <c r="E70" s="85" t="str">
        <f t="shared" si="9"/>
        <v>LN</v>
      </c>
      <c r="F70" s="2"/>
      <c r="G70" s="2"/>
      <c r="H70" s="50">
        <v>70</v>
      </c>
      <c r="I70" s="50">
        <v>-617115.48851017898</v>
      </c>
      <c r="J70" s="50">
        <v>-1168999.0759739</v>
      </c>
      <c r="K70" s="50">
        <v>210.2311</v>
      </c>
      <c r="L70" s="50" t="s">
        <v>127</v>
      </c>
      <c r="M70" s="11"/>
    </row>
    <row r="71" spans="1:13" x14ac:dyDescent="0.25">
      <c r="A71" s="52">
        <f t="shared" si="5"/>
        <v>71</v>
      </c>
      <c r="B71" s="132">
        <f t="shared" si="6"/>
        <v>617114.99324411305</v>
      </c>
      <c r="C71" s="132">
        <f t="shared" si="7"/>
        <v>1168997.44786443</v>
      </c>
      <c r="D71" s="75">
        <f t="shared" si="8"/>
        <v>210.24080000000001</v>
      </c>
      <c r="E71" s="85" t="str">
        <f t="shared" si="9"/>
        <v>KZO</v>
      </c>
      <c r="F71" s="2"/>
      <c r="G71" s="2"/>
      <c r="H71" s="50">
        <v>71</v>
      </c>
      <c r="I71" s="50">
        <v>-617114.99324411305</v>
      </c>
      <c r="J71" s="50">
        <v>-1168997.44786443</v>
      </c>
      <c r="K71" s="50">
        <v>210.24080000000001</v>
      </c>
      <c r="L71" s="50" t="s">
        <v>128</v>
      </c>
      <c r="M71" s="11"/>
    </row>
    <row r="72" spans="1:13" x14ac:dyDescent="0.25">
      <c r="A72" s="52">
        <f t="shared" si="5"/>
        <v>72</v>
      </c>
      <c r="B72" s="132">
        <f t="shared" si="6"/>
        <v>617116.97029842599</v>
      </c>
      <c r="C72" s="132">
        <f t="shared" si="7"/>
        <v>1169111.3048910401</v>
      </c>
      <c r="D72" s="75">
        <f t="shared" si="8"/>
        <v>209.7345</v>
      </c>
      <c r="E72" s="85" t="str">
        <f t="shared" si="9"/>
        <v>ZZO</v>
      </c>
      <c r="F72" s="2"/>
      <c r="G72" s="2"/>
      <c r="H72" s="50">
        <v>72</v>
      </c>
      <c r="I72" s="50">
        <v>-617116.97029842599</v>
      </c>
      <c r="J72" s="50">
        <v>-1169111.3048910401</v>
      </c>
      <c r="K72" s="50">
        <v>209.7345</v>
      </c>
      <c r="L72" s="50" t="s">
        <v>126</v>
      </c>
      <c r="M72" s="11"/>
    </row>
    <row r="73" spans="1:13" x14ac:dyDescent="0.25">
      <c r="A73" s="52">
        <f t="shared" si="5"/>
        <v>73</v>
      </c>
      <c r="B73" s="132">
        <f t="shared" si="6"/>
        <v>617117.44943410705</v>
      </c>
      <c r="C73" s="132">
        <f t="shared" si="7"/>
        <v>1169108.7606062801</v>
      </c>
      <c r="D73" s="75">
        <f t="shared" si="8"/>
        <v>209.74090000000001</v>
      </c>
      <c r="E73" s="85" t="str">
        <f t="shared" si="9"/>
        <v>LN</v>
      </c>
      <c r="F73" s="2"/>
      <c r="G73" s="2"/>
      <c r="H73" s="50">
        <v>73</v>
      </c>
      <c r="I73" s="50">
        <v>-617117.44943410705</v>
      </c>
      <c r="J73" s="50">
        <v>-1169108.7606062801</v>
      </c>
      <c r="K73" s="50">
        <v>209.74090000000001</v>
      </c>
      <c r="L73" s="50" t="s">
        <v>127</v>
      </c>
      <c r="M73" s="11"/>
    </row>
    <row r="74" spans="1:13" x14ac:dyDescent="0.25">
      <c r="A74" s="52">
        <f t="shared" si="5"/>
        <v>74</v>
      </c>
      <c r="B74" s="132">
        <f t="shared" si="6"/>
        <v>617117.92856978695</v>
      </c>
      <c r="C74" s="132">
        <f t="shared" si="7"/>
        <v>1169106.21632151</v>
      </c>
      <c r="D74" s="75">
        <f t="shared" si="8"/>
        <v>209.75069999999999</v>
      </c>
      <c r="E74" s="85" t="str">
        <f t="shared" si="9"/>
        <v>KZO</v>
      </c>
      <c r="F74" s="2"/>
      <c r="G74" s="2"/>
      <c r="H74" s="50">
        <v>74</v>
      </c>
      <c r="I74" s="50">
        <v>-617117.92856978695</v>
      </c>
      <c r="J74" s="50">
        <v>-1169106.21632151</v>
      </c>
      <c r="K74" s="50">
        <v>209.75069999999999</v>
      </c>
      <c r="L74" s="50" t="s">
        <v>128</v>
      </c>
      <c r="M74" s="11"/>
    </row>
    <row r="75" spans="1:13" x14ac:dyDescent="0.25">
      <c r="A75" s="52">
        <f t="shared" si="5"/>
        <v>75</v>
      </c>
      <c r="B75" s="132">
        <f t="shared" si="6"/>
        <v>617091.04881454003</v>
      </c>
      <c r="C75" s="132">
        <f t="shared" si="7"/>
        <v>1169243.68412406</v>
      </c>
      <c r="D75" s="75">
        <f t="shared" si="8"/>
        <v>209.4854</v>
      </c>
      <c r="E75" s="85" t="str">
        <f t="shared" si="9"/>
        <v>ZZO</v>
      </c>
      <c r="F75" s="2"/>
      <c r="G75" s="2"/>
      <c r="H75" s="50">
        <v>75</v>
      </c>
      <c r="I75" s="50">
        <v>-617091.04881454003</v>
      </c>
      <c r="J75" s="50">
        <v>-1169243.68412406</v>
      </c>
      <c r="K75" s="50">
        <v>209.4854</v>
      </c>
      <c r="L75" s="50" t="s">
        <v>126</v>
      </c>
      <c r="M75" s="11"/>
    </row>
    <row r="76" spans="1:13" x14ac:dyDescent="0.25">
      <c r="A76" s="52">
        <f t="shared" si="5"/>
        <v>76</v>
      </c>
      <c r="B76" s="132">
        <f t="shared" si="6"/>
        <v>617091.34471234505</v>
      </c>
      <c r="C76" s="132">
        <f t="shared" si="7"/>
        <v>1169242.5908824201</v>
      </c>
      <c r="D76" s="75">
        <f t="shared" si="8"/>
        <v>209.48840000000001</v>
      </c>
      <c r="E76" s="85" t="str">
        <f t="shared" si="9"/>
        <v>LN</v>
      </c>
      <c r="F76" s="2"/>
      <c r="G76" s="2"/>
      <c r="H76" s="50">
        <v>76</v>
      </c>
      <c r="I76" s="50">
        <v>-617091.34471234505</v>
      </c>
      <c r="J76" s="50">
        <v>-1169242.5908824201</v>
      </c>
      <c r="K76" s="50">
        <v>209.48840000000001</v>
      </c>
      <c r="L76" s="50" t="s">
        <v>127</v>
      </c>
      <c r="M76" s="11"/>
    </row>
    <row r="77" spans="1:13" x14ac:dyDescent="0.25">
      <c r="A77" s="52">
        <f t="shared" si="5"/>
        <v>77</v>
      </c>
      <c r="B77" s="132">
        <f t="shared" si="6"/>
        <v>617091.63639646105</v>
      </c>
      <c r="C77" s="132">
        <f t="shared" si="7"/>
        <v>1169241.496509</v>
      </c>
      <c r="D77" s="75">
        <f t="shared" si="8"/>
        <v>209.49080000000001</v>
      </c>
      <c r="E77" s="85" t="str">
        <f t="shared" si="9"/>
        <v>KZO</v>
      </c>
      <c r="F77" s="2"/>
      <c r="G77" s="2"/>
      <c r="H77" s="50">
        <v>77</v>
      </c>
      <c r="I77" s="50">
        <v>-617091.63639646105</v>
      </c>
      <c r="J77" s="50">
        <v>-1169241.496509</v>
      </c>
      <c r="K77" s="50">
        <v>209.49080000000001</v>
      </c>
      <c r="L77" s="50" t="s">
        <v>128</v>
      </c>
      <c r="M77" s="11"/>
    </row>
    <row r="78" spans="1:13" x14ac:dyDescent="0.25">
      <c r="A78" s="52">
        <f t="shared" si="5"/>
        <v>78</v>
      </c>
      <c r="B78" s="132">
        <f t="shared" si="6"/>
        <v>616971.19148926996</v>
      </c>
      <c r="C78" s="132">
        <f t="shared" si="7"/>
        <v>1169410.48091918</v>
      </c>
      <c r="D78" s="75">
        <f t="shared" si="8"/>
        <v>208.85720000000001</v>
      </c>
      <c r="E78" s="85" t="str">
        <f t="shared" si="9"/>
        <v>ZZO</v>
      </c>
      <c r="F78" s="2"/>
      <c r="G78" s="2"/>
      <c r="H78" s="50">
        <v>78</v>
      </c>
      <c r="I78" s="50">
        <v>-616971.19148926996</v>
      </c>
      <c r="J78" s="50">
        <v>-1169410.48091918</v>
      </c>
      <c r="K78" s="50">
        <v>208.85720000000001</v>
      </c>
      <c r="L78" s="50" t="s">
        <v>126</v>
      </c>
      <c r="M78" s="11"/>
    </row>
    <row r="79" spans="1:13" x14ac:dyDescent="0.25">
      <c r="A79" s="52">
        <f t="shared" si="5"/>
        <v>79</v>
      </c>
      <c r="B79" s="132">
        <f t="shared" si="6"/>
        <v>616973.06136471406</v>
      </c>
      <c r="C79" s="132">
        <f t="shared" si="7"/>
        <v>1169409.21613447</v>
      </c>
      <c r="D79" s="75">
        <f t="shared" si="8"/>
        <v>208.86770000000001</v>
      </c>
      <c r="E79" s="85" t="str">
        <f t="shared" si="9"/>
        <v>LN</v>
      </c>
      <c r="F79" s="2"/>
      <c r="G79" s="2"/>
      <c r="H79" s="50">
        <v>79</v>
      </c>
      <c r="I79" s="50">
        <v>-616973.06136471406</v>
      </c>
      <c r="J79" s="50">
        <v>-1169409.21613447</v>
      </c>
      <c r="K79" s="50">
        <v>208.86770000000001</v>
      </c>
      <c r="L79" s="50" t="s">
        <v>127</v>
      </c>
      <c r="M79" s="11"/>
    </row>
    <row r="80" spans="1:13" x14ac:dyDescent="0.25">
      <c r="A80" s="52">
        <f t="shared" si="5"/>
        <v>80</v>
      </c>
      <c r="B80" s="132">
        <f t="shared" si="6"/>
        <v>616974.92147355003</v>
      </c>
      <c r="C80" s="132">
        <f t="shared" si="7"/>
        <v>1169407.93702946</v>
      </c>
      <c r="D80" s="75">
        <f t="shared" si="8"/>
        <v>208.87569999999999</v>
      </c>
      <c r="E80" s="85" t="str">
        <f t="shared" si="9"/>
        <v>KZO</v>
      </c>
      <c r="F80" s="2"/>
      <c r="G80" s="2"/>
      <c r="H80" s="50">
        <v>80</v>
      </c>
      <c r="I80" s="50">
        <v>-616974.92147355003</v>
      </c>
      <c r="J80" s="50">
        <v>-1169407.93702946</v>
      </c>
      <c r="K80" s="50">
        <v>208.87569999999999</v>
      </c>
      <c r="L80" s="50" t="s">
        <v>128</v>
      </c>
      <c r="M80" s="11"/>
    </row>
    <row r="81" spans="1:13" x14ac:dyDescent="0.25">
      <c r="A81" s="52">
        <f t="shared" si="5"/>
        <v>81</v>
      </c>
      <c r="B81" s="132">
        <f t="shared" si="6"/>
        <v>616860.81880457897</v>
      </c>
      <c r="C81" s="132">
        <f t="shared" si="7"/>
        <v>1169475.61755426</v>
      </c>
      <c r="D81" s="75">
        <f t="shared" si="8"/>
        <v>208.18960000000001</v>
      </c>
      <c r="E81" s="85" t="str">
        <f t="shared" si="9"/>
        <v>ZZO</v>
      </c>
      <c r="F81" s="2"/>
      <c r="G81" s="2"/>
      <c r="H81" s="50">
        <v>81</v>
      </c>
      <c r="I81" s="50">
        <v>-616860.81880457897</v>
      </c>
      <c r="J81" s="50">
        <v>-1169475.61755426</v>
      </c>
      <c r="K81" s="50">
        <v>208.18960000000001</v>
      </c>
      <c r="L81" s="50" t="s">
        <v>126</v>
      </c>
      <c r="M81" s="11"/>
    </row>
    <row r="82" spans="1:13" x14ac:dyDescent="0.25">
      <c r="A82" s="52">
        <f t="shared" si="5"/>
        <v>82</v>
      </c>
      <c r="B82" s="132">
        <f t="shared" si="6"/>
        <v>616862.13766881602</v>
      </c>
      <c r="C82" s="132">
        <f t="shared" si="7"/>
        <v>1169474.8480871201</v>
      </c>
      <c r="D82" s="75">
        <f t="shared" si="8"/>
        <v>208.19579999999999</v>
      </c>
      <c r="E82" s="85" t="str">
        <f t="shared" si="9"/>
        <v>LN</v>
      </c>
      <c r="F82" s="2"/>
      <c r="G82" s="2"/>
      <c r="H82" s="50">
        <v>82</v>
      </c>
      <c r="I82" s="50">
        <v>-616862.13766881602</v>
      </c>
      <c r="J82" s="50">
        <v>-1169474.8480871201</v>
      </c>
      <c r="K82" s="50">
        <v>208.19579999999999</v>
      </c>
      <c r="L82" s="50" t="s">
        <v>127</v>
      </c>
      <c r="M82" s="11"/>
    </row>
    <row r="83" spans="1:13" x14ac:dyDescent="0.25">
      <c r="A83" s="52">
        <f t="shared" si="5"/>
        <v>83</v>
      </c>
      <c r="B83" s="132">
        <f t="shared" si="6"/>
        <v>616863.45653305203</v>
      </c>
      <c r="C83" s="132">
        <f t="shared" si="7"/>
        <v>1169474.07861999</v>
      </c>
      <c r="D83" s="75">
        <f t="shared" si="8"/>
        <v>208.20320000000001</v>
      </c>
      <c r="E83" s="85" t="str">
        <f t="shared" si="9"/>
        <v>KZO</v>
      </c>
      <c r="F83" s="2"/>
      <c r="G83" s="2"/>
      <c r="H83" s="50">
        <v>83</v>
      </c>
      <c r="I83" s="50">
        <v>-616863.45653305203</v>
      </c>
      <c r="J83" s="50">
        <v>-1169474.07861999</v>
      </c>
      <c r="K83" s="50">
        <v>208.20320000000001</v>
      </c>
      <c r="L83" s="50" t="s">
        <v>128</v>
      </c>
      <c r="M83" s="11"/>
    </row>
    <row r="84" spans="1:13" x14ac:dyDescent="0.25">
      <c r="A84" s="52">
        <f t="shared" si="5"/>
        <v>84</v>
      </c>
      <c r="B84" s="132">
        <f t="shared" si="6"/>
        <v>616637.50574084104</v>
      </c>
      <c r="C84" s="132">
        <f t="shared" si="7"/>
        <v>1169556.4816670001</v>
      </c>
      <c r="D84" s="75">
        <f t="shared" si="8"/>
        <v>207.3005</v>
      </c>
      <c r="E84" s="85" t="str">
        <f t="shared" si="9"/>
        <v>LN</v>
      </c>
      <c r="F84" s="2"/>
      <c r="G84" s="2"/>
      <c r="H84" s="50">
        <v>84</v>
      </c>
      <c r="I84" s="50">
        <v>-616637.50574084104</v>
      </c>
      <c r="J84" s="50">
        <v>-1169556.4816670001</v>
      </c>
      <c r="K84" s="50">
        <v>207.3005</v>
      </c>
      <c r="L84" s="50" t="s">
        <v>127</v>
      </c>
      <c r="M84" s="11"/>
    </row>
    <row r="85" spans="1:13" x14ac:dyDescent="0.25">
      <c r="A85" s="52">
        <f t="shared" si="5"/>
        <v>87</v>
      </c>
      <c r="B85" s="132">
        <f t="shared" si="6"/>
        <v>616635.34405611001</v>
      </c>
      <c r="C85" s="132">
        <f t="shared" si="7"/>
        <v>1169556.76988555</v>
      </c>
      <c r="D85" s="75">
        <f t="shared" si="8"/>
        <v>207.29599999999999</v>
      </c>
      <c r="E85" s="85" t="str">
        <f t="shared" si="9"/>
        <v>ZZO</v>
      </c>
      <c r="F85" s="2"/>
      <c r="G85" s="2"/>
      <c r="H85" s="50">
        <v>87</v>
      </c>
      <c r="I85" s="50">
        <v>-616635.34405611001</v>
      </c>
      <c r="J85" s="50">
        <v>-1169556.76988555</v>
      </c>
      <c r="K85" s="50">
        <v>207.29599999999999</v>
      </c>
      <c r="L85" s="50" t="s">
        <v>126</v>
      </c>
      <c r="M85" s="11"/>
    </row>
    <row r="86" spans="1:13" x14ac:dyDescent="0.25">
      <c r="A86" s="52">
        <f t="shared" si="5"/>
        <v>88</v>
      </c>
      <c r="B86" s="132">
        <f t="shared" si="6"/>
        <v>616324.63120217901</v>
      </c>
      <c r="C86" s="132">
        <f t="shared" si="7"/>
        <v>1169598.1973913</v>
      </c>
      <c r="D86" s="75">
        <f t="shared" si="8"/>
        <v>206.82050000000001</v>
      </c>
      <c r="E86" s="85" t="str">
        <f t="shared" si="9"/>
        <v>LN</v>
      </c>
      <c r="F86" s="2"/>
      <c r="G86" s="2"/>
      <c r="H86" s="50">
        <v>88</v>
      </c>
      <c r="I86" s="50">
        <v>-616324.63120217901</v>
      </c>
      <c r="J86" s="50">
        <v>-1169598.1973913</v>
      </c>
      <c r="K86" s="50">
        <v>206.82050000000001</v>
      </c>
      <c r="L86" s="50" t="s">
        <v>127</v>
      </c>
      <c r="M86" s="11"/>
    </row>
    <row r="87" spans="1:13" x14ac:dyDescent="0.25">
      <c r="A87" s="52">
        <f t="shared" si="5"/>
        <v>89</v>
      </c>
      <c r="B87" s="132">
        <f t="shared" si="6"/>
        <v>616639.66742557101</v>
      </c>
      <c r="C87" s="132">
        <f t="shared" si="7"/>
        <v>1169556.19344846</v>
      </c>
      <c r="D87" s="75">
        <f t="shared" si="8"/>
        <v>207.3073</v>
      </c>
      <c r="E87" s="85" t="str">
        <f t="shared" si="9"/>
        <v>KZO</v>
      </c>
      <c r="F87" s="2"/>
      <c r="G87" s="2"/>
      <c r="H87" s="50">
        <v>89</v>
      </c>
      <c r="I87" s="50">
        <v>-616639.66742557101</v>
      </c>
      <c r="J87" s="50">
        <v>-1169556.19344846</v>
      </c>
      <c r="K87" s="50">
        <v>207.3073</v>
      </c>
      <c r="L87" s="50" t="s">
        <v>128</v>
      </c>
      <c r="M87" s="11"/>
    </row>
    <row r="88" spans="1:13" x14ac:dyDescent="0.25">
      <c r="A88" s="52">
        <f t="shared" si="5"/>
        <v>90</v>
      </c>
      <c r="B88" s="132">
        <f t="shared" si="6"/>
        <v>616322.86312661099</v>
      </c>
      <c r="C88" s="132">
        <f t="shared" si="7"/>
        <v>1169598.4331297299</v>
      </c>
      <c r="D88" s="75">
        <f t="shared" si="8"/>
        <v>206.8202</v>
      </c>
      <c r="E88" s="85" t="str">
        <f t="shared" si="9"/>
        <v>ZZO</v>
      </c>
      <c r="F88" s="2"/>
      <c r="G88" s="2"/>
      <c r="H88" s="50">
        <v>90</v>
      </c>
      <c r="I88" s="50">
        <v>-616322.86312661099</v>
      </c>
      <c r="J88" s="50">
        <v>-1169598.4331297299</v>
      </c>
      <c r="K88" s="50">
        <v>206.8202</v>
      </c>
      <c r="L88" s="50" t="s">
        <v>126</v>
      </c>
      <c r="M88" s="11"/>
    </row>
    <row r="89" spans="1:13" x14ac:dyDescent="0.25">
      <c r="A89" s="52">
        <f t="shared" si="5"/>
        <v>91</v>
      </c>
      <c r="B89" s="132">
        <f t="shared" si="6"/>
        <v>616285.29602285801</v>
      </c>
      <c r="C89" s="132">
        <f t="shared" si="7"/>
        <v>1169603.44197113</v>
      </c>
      <c r="D89" s="75">
        <f t="shared" si="8"/>
        <v>206.82550000000001</v>
      </c>
      <c r="E89" s="85" t="str">
        <f t="shared" si="9"/>
        <v>LN</v>
      </c>
      <c r="F89" s="2"/>
      <c r="G89" s="2"/>
      <c r="H89" s="50">
        <v>91</v>
      </c>
      <c r="I89" s="50">
        <v>-616285.29602285801</v>
      </c>
      <c r="J89" s="50">
        <v>-1169603.44197113</v>
      </c>
      <c r="K89" s="50">
        <v>206.82550000000001</v>
      </c>
      <c r="L89" s="50" t="s">
        <v>127</v>
      </c>
      <c r="M89" s="11"/>
    </row>
    <row r="90" spans="1:13" x14ac:dyDescent="0.25">
      <c r="A90" s="52">
        <f t="shared" si="5"/>
        <v>92</v>
      </c>
      <c r="B90" s="132">
        <f t="shared" si="6"/>
        <v>616326.39927774796</v>
      </c>
      <c r="C90" s="132">
        <f t="shared" si="7"/>
        <v>1169597.9616528701</v>
      </c>
      <c r="D90" s="75">
        <f t="shared" si="8"/>
        <v>206.82239999999999</v>
      </c>
      <c r="E90" s="85" t="str">
        <f t="shared" si="9"/>
        <v>KZO</v>
      </c>
      <c r="F90" s="2"/>
      <c r="G90" s="2"/>
      <c r="H90" s="50">
        <v>92</v>
      </c>
      <c r="I90" s="50">
        <v>-616326.39927774796</v>
      </c>
      <c r="J90" s="50">
        <v>-1169597.9616528701</v>
      </c>
      <c r="K90" s="50">
        <v>206.82239999999999</v>
      </c>
      <c r="L90" s="50" t="s">
        <v>128</v>
      </c>
      <c r="M90" s="11"/>
    </row>
    <row r="91" spans="1:13" x14ac:dyDescent="0.25">
      <c r="A91" s="52">
        <f t="shared" si="5"/>
        <v>93</v>
      </c>
      <c r="B91" s="132">
        <f t="shared" si="6"/>
        <v>616280.97779062996</v>
      </c>
      <c r="C91" s="132">
        <f t="shared" si="7"/>
        <v>1169604.01772327</v>
      </c>
      <c r="D91" s="75">
        <f t="shared" si="8"/>
        <v>206.8124</v>
      </c>
      <c r="E91" s="85" t="str">
        <f t="shared" si="9"/>
        <v>ZZO</v>
      </c>
      <c r="F91" s="2"/>
      <c r="G91" s="2"/>
      <c r="H91" s="50">
        <v>93</v>
      </c>
      <c r="I91" s="50">
        <v>-616280.97779062996</v>
      </c>
      <c r="J91" s="50">
        <v>-1169604.01772327</v>
      </c>
      <c r="K91" s="50">
        <v>206.8124</v>
      </c>
      <c r="L91" s="50" t="s">
        <v>126</v>
      </c>
      <c r="M91" s="11"/>
    </row>
    <row r="92" spans="1:13" x14ac:dyDescent="0.25">
      <c r="A92" s="52">
        <f t="shared" si="5"/>
        <v>94</v>
      </c>
      <c r="B92" s="132">
        <f t="shared" si="6"/>
        <v>616201.03012644697</v>
      </c>
      <c r="C92" s="132">
        <f t="shared" si="7"/>
        <v>1169614.08470378</v>
      </c>
      <c r="D92" s="75">
        <f t="shared" si="8"/>
        <v>206.48410000000001</v>
      </c>
      <c r="E92" s="85" t="str">
        <f t="shared" si="9"/>
        <v>LN</v>
      </c>
      <c r="F92" s="2"/>
      <c r="G92" s="2"/>
      <c r="H92" s="50">
        <v>94</v>
      </c>
      <c r="I92" s="50">
        <v>-616201.03012644697</v>
      </c>
      <c r="J92" s="50">
        <v>-1169614.08470378</v>
      </c>
      <c r="K92" s="50">
        <v>206.48410000000001</v>
      </c>
      <c r="L92" s="50" t="s">
        <v>127</v>
      </c>
      <c r="M92" s="11"/>
    </row>
    <row r="93" spans="1:13" x14ac:dyDescent="0.25">
      <c r="A93" s="52">
        <f t="shared" si="5"/>
        <v>95</v>
      </c>
      <c r="B93" s="132">
        <f t="shared" si="6"/>
        <v>616289.61425508605</v>
      </c>
      <c r="C93" s="132">
        <f t="shared" si="7"/>
        <v>1169602.8662189899</v>
      </c>
      <c r="D93" s="75">
        <f t="shared" si="8"/>
        <v>206.82910000000001</v>
      </c>
      <c r="E93" s="85" t="str">
        <f t="shared" si="9"/>
        <v>KZO</v>
      </c>
      <c r="F93" s="2"/>
      <c r="G93" s="2"/>
      <c r="H93" s="50">
        <v>95</v>
      </c>
      <c r="I93" s="50">
        <v>-616289.61425508605</v>
      </c>
      <c r="J93" s="50">
        <v>-1169602.8662189899</v>
      </c>
      <c r="K93" s="50">
        <v>206.82910000000001</v>
      </c>
      <c r="L93" s="50" t="s">
        <v>128</v>
      </c>
      <c r="M93" s="11"/>
    </row>
    <row r="94" spans="1:13" x14ac:dyDescent="0.25">
      <c r="A94" s="52">
        <f t="shared" si="5"/>
        <v>96</v>
      </c>
      <c r="B94" s="132">
        <f t="shared" si="6"/>
        <v>616198.61292629805</v>
      </c>
      <c r="C94" s="132">
        <f t="shared" si="7"/>
        <v>1169614.3022413901</v>
      </c>
      <c r="D94" s="75">
        <f t="shared" si="8"/>
        <v>206.4786</v>
      </c>
      <c r="E94" s="85" t="str">
        <f t="shared" si="9"/>
        <v>ZZO</v>
      </c>
      <c r="F94" s="2"/>
      <c r="G94" s="2"/>
      <c r="H94" s="50">
        <v>96</v>
      </c>
      <c r="I94" s="50">
        <v>-616198.61292629805</v>
      </c>
      <c r="J94" s="50">
        <v>-1169614.3022413901</v>
      </c>
      <c r="K94" s="50">
        <v>206.4786</v>
      </c>
      <c r="L94" s="50" t="s">
        <v>126</v>
      </c>
      <c r="M94" s="11"/>
    </row>
    <row r="95" spans="1:13" x14ac:dyDescent="0.25">
      <c r="A95" s="52">
        <f t="shared" si="5"/>
        <v>97</v>
      </c>
      <c r="B95" s="132">
        <f t="shared" si="6"/>
        <v>616052.18272598903</v>
      </c>
      <c r="C95" s="132">
        <f t="shared" si="7"/>
        <v>1169614.64487814</v>
      </c>
      <c r="D95" s="75">
        <f t="shared" si="8"/>
        <v>206.2363</v>
      </c>
      <c r="E95" s="85" t="str">
        <f t="shared" si="9"/>
        <v>LN</v>
      </c>
      <c r="F95" s="2"/>
      <c r="G95" s="2"/>
      <c r="H95" s="50">
        <v>97</v>
      </c>
      <c r="I95" s="50">
        <v>-616052.18272598903</v>
      </c>
      <c r="J95" s="50">
        <v>-1169614.64487814</v>
      </c>
      <c r="K95" s="50">
        <v>206.2363</v>
      </c>
      <c r="L95" s="50" t="s">
        <v>127</v>
      </c>
      <c r="M95" s="11"/>
    </row>
    <row r="96" spans="1:13" x14ac:dyDescent="0.25">
      <c r="A96" s="52">
        <f t="shared" si="5"/>
        <v>98</v>
      </c>
      <c r="B96" s="132">
        <f t="shared" si="6"/>
        <v>616203.44655447302</v>
      </c>
      <c r="C96" s="132">
        <f t="shared" si="7"/>
        <v>1169613.8587507601</v>
      </c>
      <c r="D96" s="75">
        <f t="shared" si="8"/>
        <v>206.49260000000001</v>
      </c>
      <c r="E96" s="85" t="str">
        <f t="shared" si="9"/>
        <v>KZO</v>
      </c>
      <c r="F96" s="2"/>
      <c r="G96" s="2"/>
      <c r="H96" s="50">
        <v>98</v>
      </c>
      <c r="I96" s="50">
        <v>-616203.44655447302</v>
      </c>
      <c r="J96" s="50">
        <v>-1169613.8587507601</v>
      </c>
      <c r="K96" s="50">
        <v>206.49260000000001</v>
      </c>
      <c r="L96" s="50" t="s">
        <v>128</v>
      </c>
      <c r="M96" s="11"/>
    </row>
    <row r="97" spans="1:13" x14ac:dyDescent="0.25">
      <c r="A97" s="52">
        <f t="shared" si="5"/>
        <v>99</v>
      </c>
      <c r="B97" s="132">
        <f t="shared" si="6"/>
        <v>616049.54865586397</v>
      </c>
      <c r="C97" s="132">
        <f t="shared" si="7"/>
        <v>1169614.56114411</v>
      </c>
      <c r="D97" s="75">
        <f t="shared" si="8"/>
        <v>206.2372</v>
      </c>
      <c r="E97" s="85" t="str">
        <f t="shared" si="9"/>
        <v>ZZO</v>
      </c>
      <c r="F97" s="2"/>
      <c r="G97" s="2"/>
      <c r="H97" s="50">
        <v>99</v>
      </c>
      <c r="I97" s="50">
        <v>-616049.54865586397</v>
      </c>
      <c r="J97" s="50">
        <v>-1169614.56114411</v>
      </c>
      <c r="K97" s="50">
        <v>206.2372</v>
      </c>
      <c r="L97" s="50" t="s">
        <v>126</v>
      </c>
      <c r="M97" s="11"/>
    </row>
    <row r="98" spans="1:13" x14ac:dyDescent="0.25">
      <c r="A98" s="52">
        <f t="shared" si="5"/>
        <v>100</v>
      </c>
      <c r="B98" s="132">
        <f t="shared" si="6"/>
        <v>616015.79307482904</v>
      </c>
      <c r="C98" s="132">
        <f t="shared" si="7"/>
        <v>1169613.4880933701</v>
      </c>
      <c r="D98" s="75">
        <f t="shared" si="8"/>
        <v>206.26910000000001</v>
      </c>
      <c r="E98" s="85" t="str">
        <f t="shared" si="9"/>
        <v>LN</v>
      </c>
      <c r="F98" s="2"/>
      <c r="G98" s="2"/>
      <c r="H98" s="50">
        <v>100</v>
      </c>
      <c r="I98" s="50">
        <v>-616015.79307482904</v>
      </c>
      <c r="J98" s="50">
        <v>-1169613.4880933701</v>
      </c>
      <c r="K98" s="50">
        <v>206.26910000000001</v>
      </c>
      <c r="L98" s="50" t="s">
        <v>127</v>
      </c>
      <c r="M98" s="11"/>
    </row>
    <row r="99" spans="1:13" x14ac:dyDescent="0.25">
      <c r="A99" s="52">
        <f t="shared" si="5"/>
        <v>101</v>
      </c>
      <c r="B99" s="132">
        <f t="shared" si="6"/>
        <v>616054.81679611502</v>
      </c>
      <c r="C99" s="132">
        <f t="shared" si="7"/>
        <v>1169614.7286121701</v>
      </c>
      <c r="D99" s="75">
        <f t="shared" si="8"/>
        <v>206.239</v>
      </c>
      <c r="E99" s="85" t="str">
        <f t="shared" si="9"/>
        <v>KZO</v>
      </c>
      <c r="F99" s="2"/>
      <c r="G99" s="2"/>
      <c r="H99" s="50">
        <v>101</v>
      </c>
      <c r="I99" s="50">
        <v>-616054.81679611502</v>
      </c>
      <c r="J99" s="50">
        <v>-1169614.7286121701</v>
      </c>
      <c r="K99" s="50">
        <v>206.239</v>
      </c>
      <c r="L99" s="50" t="s">
        <v>128</v>
      </c>
      <c r="M99" s="11"/>
    </row>
    <row r="100" spans="1:13" x14ac:dyDescent="0.25">
      <c r="A100" s="52">
        <f t="shared" si="5"/>
        <v>102</v>
      </c>
      <c r="B100" s="132">
        <f t="shared" si="6"/>
        <v>616013.95365190005</v>
      </c>
      <c r="C100" s="132">
        <f t="shared" si="7"/>
        <v>1169613.4296202499</v>
      </c>
      <c r="D100" s="75">
        <f t="shared" si="8"/>
        <v>206.26830000000001</v>
      </c>
      <c r="E100" s="85" t="str">
        <f t="shared" si="9"/>
        <v>ZZO</v>
      </c>
      <c r="F100" s="2"/>
      <c r="G100" s="2"/>
      <c r="H100" s="50">
        <v>102</v>
      </c>
      <c r="I100" s="50">
        <v>-616013.95365190005</v>
      </c>
      <c r="J100" s="50">
        <v>-1169613.4296202499</v>
      </c>
      <c r="K100" s="50">
        <v>206.26830000000001</v>
      </c>
      <c r="L100" s="50" t="s">
        <v>126</v>
      </c>
      <c r="M100" s="11"/>
    </row>
    <row r="101" spans="1:13" x14ac:dyDescent="0.25">
      <c r="A101" s="52">
        <f t="shared" si="5"/>
        <v>103</v>
      </c>
      <c r="B101" s="132">
        <f t="shared" si="6"/>
        <v>615850.758469144</v>
      </c>
      <c r="C101" s="132">
        <f t="shared" si="7"/>
        <v>1169608.24183483</v>
      </c>
      <c r="D101" s="75">
        <f t="shared" si="8"/>
        <v>206.12569999999999</v>
      </c>
      <c r="E101" s="85" t="str">
        <f t="shared" si="9"/>
        <v>LN</v>
      </c>
      <c r="F101" s="2"/>
      <c r="G101" s="2"/>
      <c r="H101" s="50">
        <v>103</v>
      </c>
      <c r="I101" s="50">
        <v>-615850.758469144</v>
      </c>
      <c r="J101" s="50">
        <v>-1169608.24183483</v>
      </c>
      <c r="K101" s="50">
        <v>206.12569999999999</v>
      </c>
      <c r="L101" s="50" t="s">
        <v>127</v>
      </c>
      <c r="M101" s="11"/>
    </row>
    <row r="102" spans="1:13" x14ac:dyDescent="0.25">
      <c r="A102" s="52">
        <f t="shared" si="5"/>
        <v>104</v>
      </c>
      <c r="B102" s="132">
        <f t="shared" si="6"/>
        <v>616017.63249775697</v>
      </c>
      <c r="C102" s="132">
        <f t="shared" si="7"/>
        <v>1169613.5465664901</v>
      </c>
      <c r="D102" s="75">
        <f t="shared" si="8"/>
        <v>206.26820000000001</v>
      </c>
      <c r="E102" s="85" t="str">
        <f t="shared" si="9"/>
        <v>KZO</v>
      </c>
      <c r="F102" s="2"/>
      <c r="G102" s="2"/>
      <c r="H102" s="50">
        <v>104</v>
      </c>
      <c r="I102" s="50">
        <v>-616017.63249775697</v>
      </c>
      <c r="J102" s="50">
        <v>-1169613.5465664901</v>
      </c>
      <c r="K102" s="50">
        <v>206.26820000000001</v>
      </c>
      <c r="L102" s="50" t="s">
        <v>128</v>
      </c>
      <c r="M102" s="11"/>
    </row>
    <row r="103" spans="1:13" x14ac:dyDescent="0.25">
      <c r="A103" s="52">
        <f t="shared" si="5"/>
        <v>105</v>
      </c>
      <c r="B103" s="132">
        <f t="shared" si="6"/>
        <v>615849.26419844397</v>
      </c>
      <c r="C103" s="132">
        <f t="shared" si="7"/>
        <v>1169608.1943337</v>
      </c>
      <c r="D103" s="75">
        <f t="shared" si="8"/>
        <v>206.12280000000001</v>
      </c>
      <c r="E103" s="85" t="str">
        <f t="shared" si="9"/>
        <v>ZZO</v>
      </c>
      <c r="F103" s="2"/>
      <c r="G103" s="2"/>
      <c r="H103" s="50">
        <v>105</v>
      </c>
      <c r="I103" s="50">
        <v>-615849.26419844397</v>
      </c>
      <c r="J103" s="50">
        <v>-1169608.1943337</v>
      </c>
      <c r="K103" s="50">
        <v>206.12280000000001</v>
      </c>
      <c r="L103" s="50" t="s">
        <v>126</v>
      </c>
      <c r="M103" s="11"/>
    </row>
    <row r="104" spans="1:13" x14ac:dyDescent="0.25">
      <c r="A104" s="52">
        <f t="shared" si="5"/>
        <v>106</v>
      </c>
      <c r="B104" s="132">
        <f t="shared" si="6"/>
        <v>615581.33158396103</v>
      </c>
      <c r="C104" s="132">
        <f t="shared" si="7"/>
        <v>1169559.6453152101</v>
      </c>
      <c r="D104" s="75">
        <f t="shared" si="8"/>
        <v>205.477</v>
      </c>
      <c r="E104" s="85" t="str">
        <f t="shared" si="9"/>
        <v>LN</v>
      </c>
      <c r="F104" s="2"/>
      <c r="G104" s="2"/>
      <c r="H104" s="50">
        <v>106</v>
      </c>
      <c r="I104" s="50">
        <v>-615581.33158396103</v>
      </c>
      <c r="J104" s="50">
        <v>-1169559.6453152101</v>
      </c>
      <c r="K104" s="50">
        <v>205.477</v>
      </c>
      <c r="L104" s="50" t="s">
        <v>127</v>
      </c>
      <c r="M104" s="11"/>
    </row>
    <row r="105" spans="1:13" x14ac:dyDescent="0.25">
      <c r="A105" s="52">
        <f t="shared" si="5"/>
        <v>107</v>
      </c>
      <c r="B105" s="132">
        <f t="shared" si="6"/>
        <v>615852.25273984298</v>
      </c>
      <c r="C105" s="132">
        <f t="shared" si="7"/>
        <v>1169608.2893359601</v>
      </c>
      <c r="D105" s="75">
        <f t="shared" si="8"/>
        <v>206.1276</v>
      </c>
      <c r="E105" s="85" t="str">
        <f t="shared" si="9"/>
        <v>KZO</v>
      </c>
      <c r="F105" s="2"/>
      <c r="G105" s="2"/>
      <c r="H105" s="50">
        <v>107</v>
      </c>
      <c r="I105" s="50">
        <v>-615852.25273984298</v>
      </c>
      <c r="J105" s="50">
        <v>-1169608.2893359601</v>
      </c>
      <c r="K105" s="50">
        <v>206.1276</v>
      </c>
      <c r="L105" s="50" t="s">
        <v>128</v>
      </c>
      <c r="M105" s="11"/>
    </row>
    <row r="106" spans="1:13" x14ac:dyDescent="0.25">
      <c r="A106" s="52">
        <f t="shared" si="5"/>
        <v>108</v>
      </c>
      <c r="B106" s="132">
        <f t="shared" si="6"/>
        <v>615579.38483658095</v>
      </c>
      <c r="C106" s="132">
        <f t="shared" si="7"/>
        <v>1169559.1412654601</v>
      </c>
      <c r="D106" s="75">
        <f t="shared" si="8"/>
        <v>205.4753</v>
      </c>
      <c r="E106" s="85" t="str">
        <f t="shared" si="9"/>
        <v>ZZO</v>
      </c>
      <c r="F106" s="2"/>
      <c r="G106" s="2"/>
      <c r="H106" s="50">
        <v>108</v>
      </c>
      <c r="I106" s="50">
        <v>-615579.38483658095</v>
      </c>
      <c r="J106" s="50">
        <v>-1169559.1412654601</v>
      </c>
      <c r="K106" s="50">
        <v>205.4753</v>
      </c>
      <c r="L106" s="50" t="s">
        <v>126</v>
      </c>
      <c r="M106" s="11"/>
    </row>
    <row r="107" spans="1:13" x14ac:dyDescent="0.25">
      <c r="A107" s="52">
        <f t="shared" si="5"/>
        <v>109</v>
      </c>
      <c r="B107" s="132">
        <f t="shared" si="6"/>
        <v>615493.86051286897</v>
      </c>
      <c r="C107" s="132">
        <f t="shared" si="7"/>
        <v>1169536.9973991399</v>
      </c>
      <c r="D107" s="75">
        <f t="shared" si="8"/>
        <v>205.44370000000001</v>
      </c>
      <c r="E107" s="85" t="str">
        <f t="shared" si="9"/>
        <v>LN</v>
      </c>
      <c r="F107" s="2"/>
      <c r="G107" s="2"/>
      <c r="H107" s="50">
        <v>109</v>
      </c>
      <c r="I107" s="50">
        <v>-615493.86051286897</v>
      </c>
      <c r="J107" s="50">
        <v>-1169536.9973991399</v>
      </c>
      <c r="K107" s="50">
        <v>205.44370000000001</v>
      </c>
      <c r="L107" s="50" t="s">
        <v>127</v>
      </c>
      <c r="M107" s="11"/>
    </row>
    <row r="108" spans="1:13" x14ac:dyDescent="0.25">
      <c r="A108" s="52">
        <f t="shared" si="5"/>
        <v>110</v>
      </c>
      <c r="B108" s="132">
        <f t="shared" si="6"/>
        <v>615583.27833134099</v>
      </c>
      <c r="C108" s="132">
        <f t="shared" si="7"/>
        <v>1169560.1493649599</v>
      </c>
      <c r="D108" s="75">
        <f t="shared" si="8"/>
        <v>205.48070000000001</v>
      </c>
      <c r="E108" s="85" t="str">
        <f t="shared" si="9"/>
        <v>KZO</v>
      </c>
      <c r="F108" s="2"/>
      <c r="G108" s="2"/>
      <c r="H108" s="50">
        <v>110</v>
      </c>
      <c r="I108" s="50">
        <v>-615583.27833134099</v>
      </c>
      <c r="J108" s="50">
        <v>-1169560.1493649599</v>
      </c>
      <c r="K108" s="50">
        <v>205.48070000000001</v>
      </c>
      <c r="L108" s="50" t="s">
        <v>128</v>
      </c>
      <c r="M108" s="11"/>
    </row>
    <row r="109" spans="1:13" x14ac:dyDescent="0.25">
      <c r="A109" s="52">
        <f t="shared" si="5"/>
        <v>111</v>
      </c>
      <c r="B109" s="132">
        <f t="shared" si="6"/>
        <v>615492.74350110104</v>
      </c>
      <c r="C109" s="132">
        <f t="shared" si="7"/>
        <v>1169536.7081836499</v>
      </c>
      <c r="D109" s="75">
        <f t="shared" si="8"/>
        <v>205.44229999999999</v>
      </c>
      <c r="E109" s="85" t="str">
        <f t="shared" si="9"/>
        <v>ZZO</v>
      </c>
      <c r="F109" s="2"/>
      <c r="G109" s="2"/>
      <c r="H109" s="50">
        <v>111</v>
      </c>
      <c r="I109" s="50">
        <v>-615492.74350110104</v>
      </c>
      <c r="J109" s="50">
        <v>-1169536.7081836499</v>
      </c>
      <c r="K109" s="50">
        <v>205.44229999999999</v>
      </c>
      <c r="L109" s="50" t="s">
        <v>126</v>
      </c>
      <c r="M109" s="11"/>
    </row>
    <row r="110" spans="1:13" x14ac:dyDescent="0.25">
      <c r="A110" s="52">
        <f t="shared" si="5"/>
        <v>112</v>
      </c>
      <c r="B110" s="132">
        <f t="shared" si="6"/>
        <v>615429.21814687003</v>
      </c>
      <c r="C110" s="132">
        <f t="shared" si="7"/>
        <v>1169520.2602669499</v>
      </c>
      <c r="D110" s="75">
        <f t="shared" si="8"/>
        <v>205.34520000000001</v>
      </c>
      <c r="E110" s="85" t="str">
        <f t="shared" si="9"/>
        <v>LN</v>
      </c>
      <c r="F110" s="2"/>
      <c r="G110" s="2"/>
      <c r="H110" s="50">
        <v>112</v>
      </c>
      <c r="I110" s="50">
        <v>-615429.21814687003</v>
      </c>
      <c r="J110" s="50">
        <v>-1169520.2602669499</v>
      </c>
      <c r="K110" s="50">
        <v>205.34520000000001</v>
      </c>
      <c r="L110" s="50" t="s">
        <v>127</v>
      </c>
      <c r="M110" s="11"/>
    </row>
    <row r="111" spans="1:13" x14ac:dyDescent="0.25">
      <c r="A111" s="52">
        <f t="shared" si="5"/>
        <v>113</v>
      </c>
      <c r="B111" s="132">
        <f t="shared" si="6"/>
        <v>615494.97752463794</v>
      </c>
      <c r="C111" s="132">
        <f t="shared" si="7"/>
        <v>1169537.2866146299</v>
      </c>
      <c r="D111" s="75">
        <f t="shared" si="8"/>
        <v>205.4444</v>
      </c>
      <c r="E111" s="85" t="str">
        <f t="shared" si="9"/>
        <v>KZO</v>
      </c>
      <c r="F111" s="2"/>
      <c r="G111" s="2"/>
      <c r="H111" s="50">
        <v>113</v>
      </c>
      <c r="I111" s="50">
        <v>-615494.97752463794</v>
      </c>
      <c r="J111" s="50">
        <v>-1169537.2866146299</v>
      </c>
      <c r="K111" s="50">
        <v>205.4444</v>
      </c>
      <c r="L111" s="50" t="s">
        <v>128</v>
      </c>
      <c r="M111" s="11"/>
    </row>
    <row r="112" spans="1:13" x14ac:dyDescent="0.25">
      <c r="A112" s="52">
        <f t="shared" si="5"/>
        <v>114</v>
      </c>
      <c r="B112" s="132">
        <f t="shared" si="6"/>
        <v>615426.56339443906</v>
      </c>
      <c r="C112" s="132">
        <f t="shared" si="7"/>
        <v>1169519.5729012899</v>
      </c>
      <c r="D112" s="75">
        <f t="shared" si="8"/>
        <v>205.3467</v>
      </c>
      <c r="E112" s="85" t="str">
        <f t="shared" si="9"/>
        <v>ZZO</v>
      </c>
      <c r="F112" s="2"/>
      <c r="G112" s="2"/>
      <c r="H112" s="50">
        <v>114</v>
      </c>
      <c r="I112" s="50">
        <v>-615426.56339443906</v>
      </c>
      <c r="J112" s="50">
        <v>-1169519.5729012899</v>
      </c>
      <c r="K112" s="50">
        <v>205.3467</v>
      </c>
      <c r="L112" s="50" t="s">
        <v>126</v>
      </c>
      <c r="M112" s="11"/>
    </row>
    <row r="113" spans="1:13" x14ac:dyDescent="0.25">
      <c r="A113" s="52">
        <f t="shared" si="5"/>
        <v>115</v>
      </c>
      <c r="B113" s="132">
        <f t="shared" si="6"/>
        <v>615275.80552041996</v>
      </c>
      <c r="C113" s="132">
        <f t="shared" si="7"/>
        <v>1169481.9173966199</v>
      </c>
      <c r="D113" s="75">
        <f t="shared" si="8"/>
        <v>205.53909999999999</v>
      </c>
      <c r="E113" s="85" t="str">
        <f t="shared" si="9"/>
        <v>LN</v>
      </c>
      <c r="F113" s="2"/>
      <c r="G113" s="2"/>
      <c r="H113" s="50">
        <v>115</v>
      </c>
      <c r="I113" s="50">
        <v>-615275.80552041996</v>
      </c>
      <c r="J113" s="50">
        <v>-1169481.9173966199</v>
      </c>
      <c r="K113" s="50">
        <v>205.53909999999999</v>
      </c>
      <c r="L113" s="50" t="s">
        <v>127</v>
      </c>
      <c r="M113" s="11"/>
    </row>
    <row r="114" spans="1:13" x14ac:dyDescent="0.25">
      <c r="A114" s="52">
        <f t="shared" si="5"/>
        <v>116</v>
      </c>
      <c r="B114" s="132">
        <f t="shared" si="6"/>
        <v>615431.872899301</v>
      </c>
      <c r="C114" s="132">
        <f t="shared" si="7"/>
        <v>1169520.9476326101</v>
      </c>
      <c r="D114" s="75">
        <f t="shared" si="8"/>
        <v>205.34739999999999</v>
      </c>
      <c r="E114" s="85" t="str">
        <f t="shared" si="9"/>
        <v>KZO</v>
      </c>
      <c r="F114" s="2"/>
      <c r="G114" s="2"/>
      <c r="H114" s="50">
        <v>116</v>
      </c>
      <c r="I114" s="50">
        <v>-615431.872899301</v>
      </c>
      <c r="J114" s="50">
        <v>-1169520.9476326101</v>
      </c>
      <c r="K114" s="50">
        <v>205.34739999999999</v>
      </c>
      <c r="L114" s="50" t="s">
        <v>128</v>
      </c>
      <c r="M114" s="11"/>
    </row>
    <row r="115" spans="1:13" x14ac:dyDescent="0.25">
      <c r="A115" s="52">
        <f t="shared" si="5"/>
        <v>117</v>
      </c>
      <c r="B115" s="132">
        <f t="shared" si="6"/>
        <v>615274.29450666602</v>
      </c>
      <c r="C115" s="132">
        <f t="shared" si="7"/>
        <v>1169481.70000405</v>
      </c>
      <c r="D115" s="75">
        <f t="shared" si="8"/>
        <v>205.5428</v>
      </c>
      <c r="E115" s="85" t="str">
        <f t="shared" si="9"/>
        <v>ZZO</v>
      </c>
      <c r="F115" s="2"/>
      <c r="G115" s="2"/>
      <c r="H115" s="50">
        <v>117</v>
      </c>
      <c r="I115" s="50">
        <v>-615274.29450666602</v>
      </c>
      <c r="J115" s="50">
        <v>-1169481.70000405</v>
      </c>
      <c r="K115" s="50">
        <v>205.5428</v>
      </c>
      <c r="L115" s="50" t="s">
        <v>126</v>
      </c>
      <c r="M115" s="11"/>
    </row>
    <row r="116" spans="1:13" x14ac:dyDescent="0.25">
      <c r="A116" s="52">
        <f t="shared" si="5"/>
        <v>118</v>
      </c>
      <c r="B116" s="132">
        <f t="shared" si="6"/>
        <v>615173.69216765102</v>
      </c>
      <c r="C116" s="132">
        <f t="shared" si="7"/>
        <v>1169493.9457076699</v>
      </c>
      <c r="D116" s="75">
        <f t="shared" si="8"/>
        <v>205.8383</v>
      </c>
      <c r="E116" s="85" t="str">
        <f t="shared" si="9"/>
        <v>LN</v>
      </c>
      <c r="F116" s="2"/>
      <c r="G116" s="2"/>
      <c r="H116" s="50">
        <v>118</v>
      </c>
      <c r="I116" s="50">
        <v>-615173.69216765102</v>
      </c>
      <c r="J116" s="50">
        <v>-1169493.9457076699</v>
      </c>
      <c r="K116" s="50">
        <v>205.8383</v>
      </c>
      <c r="L116" s="50" t="s">
        <v>127</v>
      </c>
      <c r="M116" s="11"/>
    </row>
    <row r="117" spans="1:13" x14ac:dyDescent="0.25">
      <c r="A117" s="52">
        <f t="shared" si="5"/>
        <v>119</v>
      </c>
      <c r="B117" s="132">
        <f t="shared" si="6"/>
        <v>615277.31480422302</v>
      </c>
      <c r="C117" s="132">
        <f t="shared" si="7"/>
        <v>1169482.1464915699</v>
      </c>
      <c r="D117" s="75">
        <f t="shared" si="8"/>
        <v>205.5367</v>
      </c>
      <c r="E117" s="85" t="str">
        <f t="shared" si="9"/>
        <v>KZO</v>
      </c>
      <c r="F117" s="2"/>
      <c r="G117" s="2"/>
      <c r="H117" s="50">
        <v>119</v>
      </c>
      <c r="I117" s="50">
        <v>-615277.31480422302</v>
      </c>
      <c r="J117" s="50">
        <v>-1169482.1464915699</v>
      </c>
      <c r="K117" s="50">
        <v>205.5367</v>
      </c>
      <c r="L117" s="50" t="s">
        <v>128</v>
      </c>
      <c r="M117" s="11"/>
    </row>
    <row r="118" spans="1:13" x14ac:dyDescent="0.25">
      <c r="A118" s="52">
        <f t="shared" si="5"/>
        <v>120</v>
      </c>
      <c r="B118" s="132">
        <f t="shared" si="6"/>
        <v>615167.16818972398</v>
      </c>
      <c r="C118" s="132">
        <f t="shared" si="7"/>
        <v>1169496.6982009199</v>
      </c>
      <c r="D118" s="75">
        <f t="shared" si="8"/>
        <v>205.8955</v>
      </c>
      <c r="E118" s="85" t="str">
        <f t="shared" si="9"/>
        <v>ZZO</v>
      </c>
      <c r="F118" s="2"/>
      <c r="G118" s="2"/>
      <c r="H118" s="50">
        <v>120</v>
      </c>
      <c r="I118" s="50">
        <v>-615167.16818972398</v>
      </c>
      <c r="J118" s="50">
        <v>-1169496.6982009199</v>
      </c>
      <c r="K118" s="50">
        <v>205.8955</v>
      </c>
      <c r="L118" s="50" t="s">
        <v>126</v>
      </c>
      <c r="M118" s="11"/>
    </row>
    <row r="119" spans="1:13" x14ac:dyDescent="0.25">
      <c r="A119" s="52">
        <f t="shared" si="5"/>
        <v>121</v>
      </c>
      <c r="B119" s="132">
        <f t="shared" si="6"/>
        <v>615027.57059386605</v>
      </c>
      <c r="C119" s="132">
        <f t="shared" si="7"/>
        <v>1169585.2218961201</v>
      </c>
      <c r="D119" s="75">
        <f t="shared" si="8"/>
        <v>207.53659999999999</v>
      </c>
      <c r="E119" s="85" t="str">
        <f t="shared" si="9"/>
        <v>LN</v>
      </c>
      <c r="F119" s="2"/>
      <c r="G119" s="2"/>
      <c r="H119" s="50">
        <v>121</v>
      </c>
      <c r="I119" s="50">
        <v>-615027.57059386605</v>
      </c>
      <c r="J119" s="50">
        <v>-1169585.2218961201</v>
      </c>
      <c r="K119" s="50">
        <v>207.53659999999999</v>
      </c>
      <c r="L119" s="50" t="s">
        <v>127</v>
      </c>
      <c r="M119" s="11"/>
    </row>
    <row r="120" spans="1:13" x14ac:dyDescent="0.25">
      <c r="A120" s="52">
        <f t="shared" si="5"/>
        <v>122</v>
      </c>
      <c r="B120" s="132">
        <f t="shared" si="6"/>
        <v>615180.310849378</v>
      </c>
      <c r="C120" s="132">
        <f t="shared" si="7"/>
        <v>1169491.42944868</v>
      </c>
      <c r="D120" s="75">
        <f t="shared" si="8"/>
        <v>205.80619999999999</v>
      </c>
      <c r="E120" s="85" t="str">
        <f t="shared" si="9"/>
        <v>KZO</v>
      </c>
      <c r="F120" s="2"/>
      <c r="G120" s="2"/>
      <c r="H120" s="50">
        <v>122</v>
      </c>
      <c r="I120" s="50">
        <v>-615180.310849378</v>
      </c>
      <c r="J120" s="50">
        <v>-1169491.42944868</v>
      </c>
      <c r="K120" s="50">
        <v>205.80619999999999</v>
      </c>
      <c r="L120" s="50" t="s">
        <v>128</v>
      </c>
      <c r="M120" s="11"/>
    </row>
    <row r="121" spans="1:13" x14ac:dyDescent="0.25">
      <c r="A121" s="52">
        <f t="shared" si="5"/>
        <v>123</v>
      </c>
      <c r="B121" s="132">
        <f t="shared" si="6"/>
        <v>615022.56329226203</v>
      </c>
      <c r="C121" s="132">
        <f t="shared" si="7"/>
        <v>1169587.5754531899</v>
      </c>
      <c r="D121" s="75">
        <f t="shared" si="8"/>
        <v>207.614</v>
      </c>
      <c r="E121" s="85" t="str">
        <f t="shared" si="9"/>
        <v>ZZO</v>
      </c>
      <c r="F121" s="2"/>
      <c r="G121" s="2"/>
      <c r="H121" s="50">
        <v>123</v>
      </c>
      <c r="I121" s="50">
        <v>-615022.56329226203</v>
      </c>
      <c r="J121" s="50">
        <v>-1169587.5754531899</v>
      </c>
      <c r="K121" s="50">
        <v>207.614</v>
      </c>
      <c r="L121" s="50" t="s">
        <v>126</v>
      </c>
      <c r="M121" s="11"/>
    </row>
    <row r="122" spans="1:13" x14ac:dyDescent="0.25">
      <c r="A122" s="52">
        <f t="shared" si="5"/>
        <v>124</v>
      </c>
      <c r="B122" s="132">
        <f t="shared" si="6"/>
        <v>614963.44041512301</v>
      </c>
      <c r="C122" s="132">
        <f t="shared" si="7"/>
        <v>1169617.29778203</v>
      </c>
      <c r="D122" s="75">
        <f t="shared" si="8"/>
        <v>208.62710000000001</v>
      </c>
      <c r="E122" s="85" t="str">
        <f t="shared" si="9"/>
        <v>LN</v>
      </c>
      <c r="F122" s="2"/>
      <c r="G122" s="2"/>
      <c r="H122" s="50">
        <v>124</v>
      </c>
      <c r="I122" s="50">
        <v>-614963.44041512301</v>
      </c>
      <c r="J122" s="50">
        <v>-1169617.29778203</v>
      </c>
      <c r="K122" s="50">
        <v>208.62710000000001</v>
      </c>
      <c r="L122" s="50" t="s">
        <v>127</v>
      </c>
      <c r="M122" s="11"/>
    </row>
    <row r="123" spans="1:13" x14ac:dyDescent="0.25">
      <c r="A123" s="52">
        <f t="shared" si="5"/>
        <v>125</v>
      </c>
      <c r="B123" s="132">
        <f t="shared" si="6"/>
        <v>615032.57789546996</v>
      </c>
      <c r="C123" s="132">
        <f t="shared" si="7"/>
        <v>1169582.8683390401</v>
      </c>
      <c r="D123" s="75">
        <f t="shared" si="8"/>
        <v>207.47450000000001</v>
      </c>
      <c r="E123" s="85" t="str">
        <f t="shared" si="9"/>
        <v>KZO</v>
      </c>
      <c r="F123" s="2"/>
      <c r="G123" s="2"/>
      <c r="H123" s="50">
        <v>125</v>
      </c>
      <c r="I123" s="50">
        <v>-615032.57789546996</v>
      </c>
      <c r="J123" s="50">
        <v>-1169582.8683390401</v>
      </c>
      <c r="K123" s="50">
        <v>207.47450000000001</v>
      </c>
      <c r="L123" s="50" t="s">
        <v>128</v>
      </c>
      <c r="M123" s="11"/>
    </row>
    <row r="124" spans="1:13" x14ac:dyDescent="0.25">
      <c r="A124" s="52">
        <f t="shared" si="5"/>
        <v>126</v>
      </c>
      <c r="B124" s="132">
        <f t="shared" si="6"/>
        <v>614959.70675748901</v>
      </c>
      <c r="C124" s="132">
        <f t="shared" si="7"/>
        <v>1169619.7463682501</v>
      </c>
      <c r="D124" s="75">
        <f t="shared" si="8"/>
        <v>208.6808</v>
      </c>
      <c r="E124" s="85" t="str">
        <f t="shared" si="9"/>
        <v>ZZO</v>
      </c>
      <c r="F124" s="2"/>
      <c r="G124" s="2"/>
      <c r="H124" s="50">
        <v>126</v>
      </c>
      <c r="I124" s="50">
        <v>-614959.70675748901</v>
      </c>
      <c r="J124" s="50">
        <v>-1169619.7463682501</v>
      </c>
      <c r="K124" s="50">
        <v>208.6808</v>
      </c>
      <c r="L124" s="50" t="s">
        <v>126</v>
      </c>
      <c r="M124" s="11"/>
    </row>
    <row r="125" spans="1:13" x14ac:dyDescent="0.25">
      <c r="A125" s="52">
        <f t="shared" si="5"/>
        <v>127</v>
      </c>
      <c r="B125" s="132">
        <f t="shared" si="6"/>
        <v>614893.59603671404</v>
      </c>
      <c r="C125" s="132">
        <f t="shared" si="7"/>
        <v>1169690.8092288601</v>
      </c>
      <c r="D125" s="75">
        <f t="shared" si="8"/>
        <v>209.74979999999999</v>
      </c>
      <c r="E125" s="85" t="str">
        <f t="shared" si="9"/>
        <v>LN</v>
      </c>
      <c r="F125" s="2"/>
      <c r="G125" s="2"/>
      <c r="H125" s="50">
        <v>127</v>
      </c>
      <c r="I125" s="50">
        <v>-614893.59603671404</v>
      </c>
      <c r="J125" s="50">
        <v>-1169690.8092288601</v>
      </c>
      <c r="K125" s="50">
        <v>209.74979999999999</v>
      </c>
      <c r="L125" s="50" t="s">
        <v>127</v>
      </c>
      <c r="M125" s="11"/>
    </row>
    <row r="126" spans="1:13" x14ac:dyDescent="0.25">
      <c r="A126" s="52">
        <f t="shared" si="5"/>
        <v>128</v>
      </c>
      <c r="B126" s="132">
        <f t="shared" si="6"/>
        <v>614967.23087242502</v>
      </c>
      <c r="C126" s="132">
        <f t="shared" si="7"/>
        <v>1169614.9380771299</v>
      </c>
      <c r="D126" s="75">
        <f t="shared" si="8"/>
        <v>208.5635</v>
      </c>
      <c r="E126" s="85" t="str">
        <f t="shared" si="9"/>
        <v>KZO</v>
      </c>
      <c r="F126" s="2"/>
      <c r="G126" s="2"/>
      <c r="H126" s="50">
        <v>128</v>
      </c>
      <c r="I126" s="50">
        <v>-614967.23087242502</v>
      </c>
      <c r="J126" s="50">
        <v>-1169614.9380771299</v>
      </c>
      <c r="K126" s="50">
        <v>208.5635</v>
      </c>
      <c r="L126" s="50" t="s">
        <v>128</v>
      </c>
      <c r="M126" s="11"/>
    </row>
    <row r="127" spans="1:13" x14ac:dyDescent="0.25">
      <c r="A127" s="52">
        <f t="shared" si="5"/>
        <v>129</v>
      </c>
      <c r="B127" s="132">
        <f t="shared" si="6"/>
        <v>614891.51320842002</v>
      </c>
      <c r="C127" s="132">
        <f t="shared" si="7"/>
        <v>1169693.66277116</v>
      </c>
      <c r="D127" s="75">
        <f t="shared" si="8"/>
        <v>209.79769999999999</v>
      </c>
      <c r="E127" s="85" t="str">
        <f t="shared" si="9"/>
        <v>ZZO</v>
      </c>
      <c r="F127" s="2"/>
      <c r="G127" s="2"/>
      <c r="H127" s="50">
        <v>129</v>
      </c>
      <c r="I127" s="50">
        <v>-614891.51320842002</v>
      </c>
      <c r="J127" s="50">
        <v>-1169693.66277116</v>
      </c>
      <c r="K127" s="50">
        <v>209.79769999999999</v>
      </c>
      <c r="L127" s="50" t="s">
        <v>126</v>
      </c>
      <c r="M127" s="11"/>
    </row>
    <row r="128" spans="1:13" x14ac:dyDescent="0.25">
      <c r="A128" s="52">
        <f t="shared" si="5"/>
        <v>130</v>
      </c>
      <c r="B128" s="132">
        <f t="shared" si="6"/>
        <v>614848.16416927602</v>
      </c>
      <c r="C128" s="132">
        <f t="shared" si="7"/>
        <v>1169745.7698319401</v>
      </c>
      <c r="D128" s="75">
        <f t="shared" si="8"/>
        <v>210.74260000000001</v>
      </c>
      <c r="E128" s="85" t="str">
        <f t="shared" si="9"/>
        <v>LN</v>
      </c>
      <c r="F128" s="2"/>
      <c r="G128" s="2"/>
      <c r="H128" s="50">
        <v>130</v>
      </c>
      <c r="I128" s="50">
        <v>-614848.16416927602</v>
      </c>
      <c r="J128" s="50">
        <v>-1169745.7698319401</v>
      </c>
      <c r="K128" s="50">
        <v>210.74260000000001</v>
      </c>
      <c r="L128" s="50" t="s">
        <v>127</v>
      </c>
      <c r="M128" s="11"/>
    </row>
    <row r="129" spans="1:13" x14ac:dyDescent="0.25">
      <c r="A129" s="52">
        <f t="shared" si="5"/>
        <v>131</v>
      </c>
      <c r="B129" s="132">
        <f t="shared" si="6"/>
        <v>614895.67886500899</v>
      </c>
      <c r="C129" s="132">
        <f t="shared" si="7"/>
        <v>1169687.9556865699</v>
      </c>
      <c r="D129" s="75">
        <f t="shared" si="8"/>
        <v>209.70820000000001</v>
      </c>
      <c r="E129" s="85" t="str">
        <f t="shared" si="9"/>
        <v>KZO</v>
      </c>
      <c r="F129" s="2"/>
      <c r="G129" s="2"/>
      <c r="H129" s="50">
        <v>131</v>
      </c>
      <c r="I129" s="50">
        <v>-614895.67886500899</v>
      </c>
      <c r="J129" s="50">
        <v>-1169687.9556865699</v>
      </c>
      <c r="K129" s="50">
        <v>209.70820000000001</v>
      </c>
      <c r="L129" s="50" t="s">
        <v>128</v>
      </c>
      <c r="M129" s="11"/>
    </row>
    <row r="130" spans="1:13" x14ac:dyDescent="0.25">
      <c r="A130" s="52">
        <f t="shared" si="5"/>
        <v>132</v>
      </c>
      <c r="B130" s="132">
        <f t="shared" si="6"/>
        <v>614839.00993648998</v>
      </c>
      <c r="C130" s="132">
        <f t="shared" si="7"/>
        <v>1169753.5954275201</v>
      </c>
      <c r="D130" s="75">
        <f t="shared" si="8"/>
        <v>210.80770000000001</v>
      </c>
      <c r="E130" s="85" t="str">
        <f t="shared" si="9"/>
        <v>ZZO</v>
      </c>
      <c r="F130" s="2"/>
      <c r="G130" s="2"/>
      <c r="H130" s="50">
        <v>132</v>
      </c>
      <c r="I130" s="50">
        <v>-614839.00993648998</v>
      </c>
      <c r="J130" s="50">
        <v>-1169753.5954275201</v>
      </c>
      <c r="K130" s="50">
        <v>210.80770000000001</v>
      </c>
      <c r="L130" s="50" t="s">
        <v>126</v>
      </c>
      <c r="M130" s="11"/>
    </row>
    <row r="131" spans="1:13" x14ac:dyDescent="0.25">
      <c r="A131" s="52">
        <f t="shared" si="5"/>
        <v>133</v>
      </c>
      <c r="B131" s="132">
        <f t="shared" si="6"/>
        <v>614653.28955249896</v>
      </c>
      <c r="C131" s="132">
        <f t="shared" si="7"/>
        <v>1169790.26085123</v>
      </c>
      <c r="D131" s="75">
        <f t="shared" si="8"/>
        <v>211.28049999999999</v>
      </c>
      <c r="E131" s="85" t="str">
        <f t="shared" si="9"/>
        <v>LN</v>
      </c>
      <c r="F131" s="2"/>
      <c r="G131" s="2"/>
      <c r="H131" s="50">
        <v>133</v>
      </c>
      <c r="I131" s="50">
        <v>-614653.28955249896</v>
      </c>
      <c r="J131" s="50">
        <v>-1169790.26085123</v>
      </c>
      <c r="K131" s="50">
        <v>211.28049999999999</v>
      </c>
      <c r="L131" s="50" t="s">
        <v>127</v>
      </c>
      <c r="M131" s="11"/>
    </row>
    <row r="132" spans="1:13" x14ac:dyDescent="0.25">
      <c r="A132" s="52">
        <f t="shared" si="5"/>
        <v>134</v>
      </c>
      <c r="B132" s="132">
        <f t="shared" si="6"/>
        <v>614856.83577733196</v>
      </c>
      <c r="C132" s="132">
        <f t="shared" si="7"/>
        <v>1169737.41261123</v>
      </c>
      <c r="D132" s="75">
        <f t="shared" si="8"/>
        <v>210.60489999999999</v>
      </c>
      <c r="E132" s="85" t="str">
        <f t="shared" si="9"/>
        <v>KZO</v>
      </c>
      <c r="F132" s="2"/>
      <c r="G132" s="2"/>
      <c r="H132" s="50">
        <v>134</v>
      </c>
      <c r="I132" s="50">
        <v>-614856.83577733196</v>
      </c>
      <c r="J132" s="50">
        <v>-1169737.41261123</v>
      </c>
      <c r="K132" s="50">
        <v>210.60489999999999</v>
      </c>
      <c r="L132" s="50" t="s">
        <v>128</v>
      </c>
      <c r="M132" s="11"/>
    </row>
    <row r="133" spans="1:13" x14ac:dyDescent="0.25">
      <c r="A133" s="52">
        <f t="shared" ref="A133:A196" si="10">H133</f>
        <v>135</v>
      </c>
      <c r="B133" s="132">
        <f t="shared" ref="B133:B196" si="11">-I133</f>
        <v>614651.048750591</v>
      </c>
      <c r="C133" s="132">
        <f t="shared" ref="C133:C196" si="12">-J133</f>
        <v>1169789.7791208201</v>
      </c>
      <c r="D133" s="75">
        <f t="shared" ref="D133:D196" si="13">K133</f>
        <v>211.28989999999999</v>
      </c>
      <c r="E133" s="85" t="str">
        <f t="shared" ref="E133:E196" si="14">L133</f>
        <v>ZZO</v>
      </c>
      <c r="F133" s="2"/>
      <c r="G133" s="2"/>
      <c r="H133" s="50">
        <v>135</v>
      </c>
      <c r="I133" s="50">
        <v>-614651.048750591</v>
      </c>
      <c r="J133" s="50">
        <v>-1169789.7791208201</v>
      </c>
      <c r="K133" s="50">
        <v>211.28989999999999</v>
      </c>
      <c r="L133" s="50" t="s">
        <v>126</v>
      </c>
      <c r="M133" s="11"/>
    </row>
    <row r="134" spans="1:13" x14ac:dyDescent="0.25">
      <c r="A134" s="52">
        <f t="shared" si="10"/>
        <v>136</v>
      </c>
      <c r="B134" s="132">
        <f t="shared" si="11"/>
        <v>614513.91626378405</v>
      </c>
      <c r="C134" s="132">
        <f t="shared" si="12"/>
        <v>1169792.8072058901</v>
      </c>
      <c r="D134" s="75">
        <f t="shared" si="13"/>
        <v>211.9504</v>
      </c>
      <c r="E134" s="85" t="str">
        <f t="shared" si="14"/>
        <v>LN</v>
      </c>
      <c r="F134" s="2"/>
      <c r="G134" s="2"/>
      <c r="H134" s="50">
        <v>136</v>
      </c>
      <c r="I134" s="50">
        <v>-614513.91626378405</v>
      </c>
      <c r="J134" s="50">
        <v>-1169792.8072058901</v>
      </c>
      <c r="K134" s="50">
        <v>211.9504</v>
      </c>
      <c r="L134" s="50" t="s">
        <v>127</v>
      </c>
      <c r="M134" s="11"/>
    </row>
    <row r="135" spans="1:13" x14ac:dyDescent="0.25">
      <c r="A135" s="52">
        <f t="shared" si="10"/>
        <v>137</v>
      </c>
      <c r="B135" s="132">
        <f t="shared" si="11"/>
        <v>614655.53035440797</v>
      </c>
      <c r="C135" s="132">
        <f t="shared" si="12"/>
        <v>1169790.7425816399</v>
      </c>
      <c r="D135" s="75">
        <f t="shared" si="13"/>
        <v>211.27369999999999</v>
      </c>
      <c r="E135" s="85" t="str">
        <f t="shared" si="14"/>
        <v>KZO</v>
      </c>
      <c r="F135" s="2"/>
      <c r="G135" s="2"/>
      <c r="H135" s="50">
        <v>137</v>
      </c>
      <c r="I135" s="50">
        <v>-614655.53035440797</v>
      </c>
      <c r="J135" s="50">
        <v>-1169790.7425816399</v>
      </c>
      <c r="K135" s="50">
        <v>211.27369999999999</v>
      </c>
      <c r="L135" s="50" t="s">
        <v>128</v>
      </c>
      <c r="M135" s="11"/>
    </row>
    <row r="136" spans="1:13" x14ac:dyDescent="0.25">
      <c r="A136" s="52">
        <f t="shared" si="10"/>
        <v>138</v>
      </c>
      <c r="B136" s="132">
        <f t="shared" si="11"/>
        <v>614509.20473385695</v>
      </c>
      <c r="C136" s="132">
        <f t="shared" si="12"/>
        <v>1169794.62408199</v>
      </c>
      <c r="D136" s="75">
        <f t="shared" si="13"/>
        <v>211.9932</v>
      </c>
      <c r="E136" s="85" t="str">
        <f t="shared" si="14"/>
        <v>ZZO</v>
      </c>
      <c r="F136" s="2"/>
      <c r="G136" s="2"/>
      <c r="H136" s="50">
        <v>138</v>
      </c>
      <c r="I136" s="50">
        <v>-614509.20473385695</v>
      </c>
      <c r="J136" s="50">
        <v>-1169794.62408199</v>
      </c>
      <c r="K136" s="50">
        <v>211.9932</v>
      </c>
      <c r="L136" s="50" t="s">
        <v>126</v>
      </c>
      <c r="M136" s="11"/>
    </row>
    <row r="137" spans="1:13" x14ac:dyDescent="0.25">
      <c r="A137" s="52">
        <f t="shared" si="10"/>
        <v>139</v>
      </c>
      <c r="B137" s="132">
        <f t="shared" si="11"/>
        <v>614443.60434329102</v>
      </c>
      <c r="C137" s="132">
        <f t="shared" si="12"/>
        <v>1169835.86001602</v>
      </c>
      <c r="D137" s="75">
        <f t="shared" si="13"/>
        <v>212.75290000000001</v>
      </c>
      <c r="E137" s="85" t="str">
        <f t="shared" si="14"/>
        <v>LN</v>
      </c>
      <c r="F137" s="2"/>
      <c r="G137" s="2"/>
      <c r="H137" s="50">
        <v>139</v>
      </c>
      <c r="I137" s="50">
        <v>-614443.60434329102</v>
      </c>
      <c r="J137" s="50">
        <v>-1169835.86001602</v>
      </c>
      <c r="K137" s="50">
        <v>212.75290000000001</v>
      </c>
      <c r="L137" s="50" t="s">
        <v>127</v>
      </c>
      <c r="M137" s="11"/>
    </row>
    <row r="138" spans="1:13" x14ac:dyDescent="0.25">
      <c r="A138" s="52">
        <f t="shared" si="10"/>
        <v>140</v>
      </c>
      <c r="B138" s="132">
        <f t="shared" si="11"/>
        <v>614518.67173725902</v>
      </c>
      <c r="C138" s="132">
        <f t="shared" si="12"/>
        <v>1169791.1086697299</v>
      </c>
      <c r="D138" s="75">
        <f t="shared" si="13"/>
        <v>211.9204</v>
      </c>
      <c r="E138" s="85" t="str">
        <f t="shared" si="14"/>
        <v>KZO</v>
      </c>
      <c r="F138" s="2"/>
      <c r="G138" s="2"/>
      <c r="H138" s="50">
        <v>140</v>
      </c>
      <c r="I138" s="50">
        <v>-614518.67173725902</v>
      </c>
      <c r="J138" s="50">
        <v>-1169791.1086697299</v>
      </c>
      <c r="K138" s="50">
        <v>211.9204</v>
      </c>
      <c r="L138" s="50" t="s">
        <v>128</v>
      </c>
      <c r="M138" s="11"/>
    </row>
    <row r="139" spans="1:13" x14ac:dyDescent="0.25">
      <c r="A139" s="52">
        <f t="shared" si="10"/>
        <v>141</v>
      </c>
      <c r="B139" s="132">
        <f t="shared" si="11"/>
        <v>614441.67262268101</v>
      </c>
      <c r="C139" s="132">
        <f t="shared" si="12"/>
        <v>1169837.41192511</v>
      </c>
      <c r="D139" s="75">
        <f t="shared" si="13"/>
        <v>212.7817</v>
      </c>
      <c r="E139" s="85" t="str">
        <f t="shared" si="14"/>
        <v>ZZO</v>
      </c>
      <c r="F139" s="2"/>
      <c r="G139" s="2"/>
      <c r="H139" s="50">
        <v>141</v>
      </c>
      <c r="I139" s="50">
        <v>-614441.67262268101</v>
      </c>
      <c r="J139" s="50">
        <v>-1169837.41192511</v>
      </c>
      <c r="K139" s="50">
        <v>212.7817</v>
      </c>
      <c r="L139" s="50" t="s">
        <v>126</v>
      </c>
      <c r="M139" s="11"/>
    </row>
    <row r="140" spans="1:13" x14ac:dyDescent="0.25">
      <c r="A140" s="52">
        <f t="shared" si="10"/>
        <v>142</v>
      </c>
      <c r="B140" s="132">
        <f t="shared" si="11"/>
        <v>614335.82279084495</v>
      </c>
      <c r="C140" s="132">
        <f t="shared" si="12"/>
        <v>1170014.0751662201</v>
      </c>
      <c r="D140" s="75">
        <f t="shared" si="13"/>
        <v>215.38980000000001</v>
      </c>
      <c r="E140" s="85" t="str">
        <f t="shared" si="14"/>
        <v>LN</v>
      </c>
      <c r="F140" s="2"/>
      <c r="G140" s="2"/>
      <c r="H140" s="50">
        <v>142</v>
      </c>
      <c r="I140" s="50">
        <v>-614335.82279084495</v>
      </c>
      <c r="J140" s="50">
        <v>-1170014.0751662201</v>
      </c>
      <c r="K140" s="50">
        <v>215.38980000000001</v>
      </c>
      <c r="L140" s="50" t="s">
        <v>127</v>
      </c>
      <c r="M140" s="11"/>
    </row>
    <row r="141" spans="1:13" x14ac:dyDescent="0.25">
      <c r="A141" s="52">
        <f t="shared" si="10"/>
        <v>143</v>
      </c>
      <c r="B141" s="132">
        <f t="shared" si="11"/>
        <v>614445.53606390196</v>
      </c>
      <c r="C141" s="132">
        <f t="shared" si="12"/>
        <v>1169834.30810693</v>
      </c>
      <c r="D141" s="75">
        <f t="shared" si="13"/>
        <v>212.72720000000001</v>
      </c>
      <c r="E141" s="85" t="str">
        <f t="shared" si="14"/>
        <v>KZO</v>
      </c>
      <c r="F141" s="2"/>
      <c r="G141" s="2"/>
      <c r="H141" s="50">
        <v>143</v>
      </c>
      <c r="I141" s="50">
        <v>-614445.53606390196</v>
      </c>
      <c r="J141" s="50">
        <v>-1169834.30810693</v>
      </c>
      <c r="K141" s="50">
        <v>212.72720000000001</v>
      </c>
      <c r="L141" s="50" t="s">
        <v>128</v>
      </c>
      <c r="M141" s="11"/>
    </row>
    <row r="142" spans="1:13" x14ac:dyDescent="0.25">
      <c r="A142" s="52">
        <f t="shared" si="10"/>
        <v>144</v>
      </c>
      <c r="B142" s="132">
        <f t="shared" si="11"/>
        <v>614335.26692957198</v>
      </c>
      <c r="C142" s="132">
        <f t="shared" si="12"/>
        <v>1170018.48302442</v>
      </c>
      <c r="D142" s="75">
        <f t="shared" si="13"/>
        <v>215.42930000000001</v>
      </c>
      <c r="E142" s="85" t="str">
        <f t="shared" si="14"/>
        <v>ZZO</v>
      </c>
      <c r="F142" s="2"/>
      <c r="G142" s="2"/>
      <c r="H142" s="50">
        <v>144</v>
      </c>
      <c r="I142" s="50">
        <v>-614335.26692957198</v>
      </c>
      <c r="J142" s="50">
        <v>-1170018.48302442</v>
      </c>
      <c r="K142" s="50">
        <v>215.42930000000001</v>
      </c>
      <c r="L142" s="50" t="s">
        <v>126</v>
      </c>
      <c r="M142" s="11"/>
    </row>
    <row r="143" spans="1:13" x14ac:dyDescent="0.25">
      <c r="A143" s="52">
        <f t="shared" si="10"/>
        <v>145</v>
      </c>
      <c r="B143" s="132">
        <f t="shared" si="11"/>
        <v>614303.33250682405</v>
      </c>
      <c r="C143" s="132">
        <f t="shared" si="12"/>
        <v>1170271.7160056999</v>
      </c>
      <c r="D143" s="75">
        <f t="shared" si="13"/>
        <v>217.41929999999999</v>
      </c>
      <c r="E143" s="85" t="str">
        <f t="shared" si="14"/>
        <v>LN</v>
      </c>
      <c r="F143" s="2"/>
      <c r="G143" s="2"/>
      <c r="H143" s="50">
        <v>145</v>
      </c>
      <c r="I143" s="50">
        <v>-614303.33250682405</v>
      </c>
      <c r="J143" s="50">
        <v>-1170271.7160056999</v>
      </c>
      <c r="K143" s="50">
        <v>217.41929999999999</v>
      </c>
      <c r="L143" s="50" t="s">
        <v>127</v>
      </c>
      <c r="M143" s="11"/>
    </row>
    <row r="144" spans="1:13" x14ac:dyDescent="0.25">
      <c r="A144" s="52">
        <f t="shared" si="10"/>
        <v>146</v>
      </c>
      <c r="B144" s="132">
        <f t="shared" si="11"/>
        <v>614336.37865211803</v>
      </c>
      <c r="C144" s="132">
        <f t="shared" si="12"/>
        <v>1170009.6673080099</v>
      </c>
      <c r="D144" s="75">
        <f t="shared" si="13"/>
        <v>215.34049999999999</v>
      </c>
      <c r="E144" s="85" t="str">
        <f t="shared" si="14"/>
        <v>KZO</v>
      </c>
      <c r="F144" s="2"/>
      <c r="G144" s="2"/>
      <c r="H144" s="50">
        <v>146</v>
      </c>
      <c r="I144" s="50">
        <v>-614336.37865211803</v>
      </c>
      <c r="J144" s="50">
        <v>-1170009.6673080099</v>
      </c>
      <c r="K144" s="50">
        <v>215.34049999999999</v>
      </c>
      <c r="L144" s="50" t="s">
        <v>128</v>
      </c>
      <c r="M144" s="11"/>
    </row>
    <row r="145" spans="1:13" x14ac:dyDescent="0.25">
      <c r="A145" s="52">
        <f t="shared" si="10"/>
        <v>147</v>
      </c>
      <c r="B145" s="132">
        <f t="shared" si="11"/>
        <v>614302.73879506299</v>
      </c>
      <c r="C145" s="132">
        <f t="shared" si="12"/>
        <v>1170276.4240099799</v>
      </c>
      <c r="D145" s="75">
        <f t="shared" si="13"/>
        <v>217.47309999999999</v>
      </c>
      <c r="E145" s="85" t="str">
        <f t="shared" si="14"/>
        <v>ZZO</v>
      </c>
      <c r="F145" s="2"/>
      <c r="G145" s="2"/>
      <c r="H145" s="50">
        <v>147</v>
      </c>
      <c r="I145" s="50">
        <v>-614302.73879506299</v>
      </c>
      <c r="J145" s="50">
        <v>-1170276.4240099799</v>
      </c>
      <c r="K145" s="50">
        <v>217.47309999999999</v>
      </c>
      <c r="L145" s="50" t="s">
        <v>126</v>
      </c>
      <c r="M145" s="11"/>
    </row>
    <row r="146" spans="1:13" x14ac:dyDescent="0.25">
      <c r="A146" s="52">
        <f t="shared" si="10"/>
        <v>148</v>
      </c>
      <c r="B146" s="132">
        <f t="shared" si="11"/>
        <v>614190.30607253395</v>
      </c>
      <c r="C146" s="132">
        <f t="shared" si="12"/>
        <v>1170583.9348319101</v>
      </c>
      <c r="D146" s="75">
        <f t="shared" si="13"/>
        <v>221.61189999999999</v>
      </c>
      <c r="E146" s="85" t="str">
        <f t="shared" si="14"/>
        <v>LN</v>
      </c>
      <c r="F146" s="2"/>
      <c r="G146" s="2"/>
      <c r="H146" s="50">
        <v>148</v>
      </c>
      <c r="I146" s="50">
        <v>-614190.30607253395</v>
      </c>
      <c r="J146" s="50">
        <v>-1170583.9348319101</v>
      </c>
      <c r="K146" s="50">
        <v>221.61189999999999</v>
      </c>
      <c r="L146" s="50" t="s">
        <v>127</v>
      </c>
      <c r="M146" s="11"/>
    </row>
    <row r="147" spans="1:13" x14ac:dyDescent="0.25">
      <c r="A147" s="52">
        <f t="shared" si="10"/>
        <v>149</v>
      </c>
      <c r="B147" s="132">
        <f t="shared" si="11"/>
        <v>614303.92621858395</v>
      </c>
      <c r="C147" s="132">
        <f t="shared" si="12"/>
        <v>1170267.0080014099</v>
      </c>
      <c r="D147" s="75">
        <f t="shared" si="13"/>
        <v>217.3768</v>
      </c>
      <c r="E147" s="85" t="str">
        <f t="shared" si="14"/>
        <v>KZO</v>
      </c>
      <c r="F147" s="2"/>
      <c r="G147" s="2"/>
      <c r="H147" s="50">
        <v>149</v>
      </c>
      <c r="I147" s="50">
        <v>-614303.92621858395</v>
      </c>
      <c r="J147" s="50">
        <v>-1170267.0080014099</v>
      </c>
      <c r="K147" s="50">
        <v>217.3768</v>
      </c>
      <c r="L147" s="50" t="s">
        <v>128</v>
      </c>
      <c r="M147" s="11"/>
    </row>
    <row r="148" spans="1:13" x14ac:dyDescent="0.25">
      <c r="A148" s="52">
        <f t="shared" si="10"/>
        <v>150</v>
      </c>
      <c r="B148" s="132">
        <f t="shared" si="11"/>
        <v>614190.07593807206</v>
      </c>
      <c r="C148" s="132">
        <f t="shared" si="12"/>
        <v>1170585.19102395</v>
      </c>
      <c r="D148" s="75">
        <f t="shared" si="13"/>
        <v>221.62909999999999</v>
      </c>
      <c r="E148" s="85" t="str">
        <f t="shared" si="14"/>
        <v>ZZO</v>
      </c>
      <c r="F148" s="2"/>
      <c r="G148" s="2"/>
      <c r="H148" s="50">
        <v>150</v>
      </c>
      <c r="I148" s="50">
        <v>-614190.07593807206</v>
      </c>
      <c r="J148" s="50">
        <v>-1170585.19102395</v>
      </c>
      <c r="K148" s="50">
        <v>221.62909999999999</v>
      </c>
      <c r="L148" s="50" t="s">
        <v>126</v>
      </c>
      <c r="M148" s="11"/>
    </row>
    <row r="149" spans="1:13" x14ac:dyDescent="0.25">
      <c r="A149" s="52">
        <f t="shared" si="10"/>
        <v>151</v>
      </c>
      <c r="B149" s="132">
        <f t="shared" si="11"/>
        <v>614117.88333056797</v>
      </c>
      <c r="C149" s="132">
        <f t="shared" si="12"/>
        <v>1170786.2787925999</v>
      </c>
      <c r="D149" s="75">
        <f t="shared" si="13"/>
        <v>224.648</v>
      </c>
      <c r="E149" s="85" t="str">
        <f t="shared" si="14"/>
        <v>LN</v>
      </c>
      <c r="F149" s="2"/>
      <c r="G149" s="2"/>
      <c r="H149" s="50">
        <v>151</v>
      </c>
      <c r="I149" s="50">
        <v>-614117.88333056797</v>
      </c>
      <c r="J149" s="50">
        <v>-1170786.2787925999</v>
      </c>
      <c r="K149" s="50">
        <v>224.648</v>
      </c>
      <c r="L149" s="50" t="s">
        <v>127</v>
      </c>
      <c r="M149" s="11"/>
    </row>
    <row r="150" spans="1:13" x14ac:dyDescent="0.25">
      <c r="A150" s="52">
        <f t="shared" si="10"/>
        <v>152</v>
      </c>
      <c r="B150" s="132">
        <f t="shared" si="11"/>
        <v>614190.54149959504</v>
      </c>
      <c r="C150" s="132">
        <f t="shared" si="12"/>
        <v>1170582.6796210001</v>
      </c>
      <c r="D150" s="75">
        <f t="shared" si="13"/>
        <v>221.59549999999999</v>
      </c>
      <c r="E150" s="85" t="str">
        <f t="shared" si="14"/>
        <v>KZO</v>
      </c>
      <c r="F150" s="2"/>
      <c r="G150" s="2"/>
      <c r="H150" s="50">
        <v>152</v>
      </c>
      <c r="I150" s="50">
        <v>-614190.54149959504</v>
      </c>
      <c r="J150" s="50">
        <v>-1170582.6796210001</v>
      </c>
      <c r="K150" s="50">
        <v>221.59549999999999</v>
      </c>
      <c r="L150" s="50" t="s">
        <v>128</v>
      </c>
      <c r="M150" s="11"/>
    </row>
    <row r="151" spans="1:13" x14ac:dyDescent="0.25">
      <c r="A151" s="52">
        <f t="shared" si="10"/>
        <v>153</v>
      </c>
      <c r="B151" s="132">
        <f t="shared" si="11"/>
        <v>614115.82987810497</v>
      </c>
      <c r="C151" s="132">
        <f t="shared" si="12"/>
        <v>1170788.2243562301</v>
      </c>
      <c r="D151" s="75">
        <f t="shared" si="13"/>
        <v>224.68100000000001</v>
      </c>
      <c r="E151" s="85" t="str">
        <f t="shared" si="14"/>
        <v>ZZO</v>
      </c>
      <c r="F151" s="2"/>
      <c r="G151" s="2"/>
      <c r="H151" s="50">
        <v>153</v>
      </c>
      <c r="I151" s="50">
        <v>-614115.82987810497</v>
      </c>
      <c r="J151" s="50">
        <v>-1170788.2243562301</v>
      </c>
      <c r="K151" s="50">
        <v>224.68100000000001</v>
      </c>
      <c r="L151" s="50" t="s">
        <v>126</v>
      </c>
      <c r="M151" s="11"/>
    </row>
    <row r="152" spans="1:13" x14ac:dyDescent="0.25">
      <c r="A152" s="52">
        <f t="shared" si="10"/>
        <v>154</v>
      </c>
      <c r="B152" s="132">
        <f t="shared" si="11"/>
        <v>613996.89143185201</v>
      </c>
      <c r="C152" s="132">
        <f t="shared" si="12"/>
        <v>1170850.1842505799</v>
      </c>
      <c r="D152" s="75">
        <f t="shared" si="13"/>
        <v>226.16720000000001</v>
      </c>
      <c r="E152" s="85" t="str">
        <f t="shared" si="14"/>
        <v>LN</v>
      </c>
      <c r="F152" s="2"/>
      <c r="G152" s="2"/>
      <c r="H152" s="50">
        <v>154</v>
      </c>
      <c r="I152" s="50">
        <v>-613996.89143185201</v>
      </c>
      <c r="J152" s="50">
        <v>-1170850.1842505799</v>
      </c>
      <c r="K152" s="50">
        <v>226.16720000000001</v>
      </c>
      <c r="L152" s="50" t="s">
        <v>127</v>
      </c>
      <c r="M152" s="11"/>
    </row>
    <row r="153" spans="1:13" x14ac:dyDescent="0.25">
      <c r="A153" s="52">
        <f t="shared" si="10"/>
        <v>155</v>
      </c>
      <c r="B153" s="132">
        <f t="shared" si="11"/>
        <v>614119.90947332</v>
      </c>
      <c r="C153" s="132">
        <f t="shared" si="12"/>
        <v>1170784.30480415</v>
      </c>
      <c r="D153" s="75">
        <f t="shared" si="13"/>
        <v>224.61089999999999</v>
      </c>
      <c r="E153" s="85" t="str">
        <f t="shared" si="14"/>
        <v>KZO</v>
      </c>
      <c r="F153" s="2"/>
      <c r="G153" s="2"/>
      <c r="H153" s="50">
        <v>155</v>
      </c>
      <c r="I153" s="50">
        <v>-614119.90947332</v>
      </c>
      <c r="J153" s="50">
        <v>-1170784.30480415</v>
      </c>
      <c r="K153" s="50">
        <v>224.61089999999999</v>
      </c>
      <c r="L153" s="50" t="s">
        <v>128</v>
      </c>
      <c r="M153" s="11"/>
    </row>
    <row r="154" spans="1:13" x14ac:dyDescent="0.25">
      <c r="A154" s="52">
        <f t="shared" si="10"/>
        <v>156</v>
      </c>
      <c r="B154" s="132">
        <f t="shared" si="11"/>
        <v>613993.28573720902</v>
      </c>
      <c r="C154" s="132">
        <f t="shared" si="12"/>
        <v>1170851.5847129901</v>
      </c>
      <c r="D154" s="75">
        <f t="shared" si="13"/>
        <v>226.2209</v>
      </c>
      <c r="E154" s="85" t="str">
        <f t="shared" si="14"/>
        <v>ZZO</v>
      </c>
      <c r="F154" s="2"/>
      <c r="G154" s="2"/>
      <c r="H154" s="50">
        <v>156</v>
      </c>
      <c r="I154" s="50">
        <v>-613993.28573720902</v>
      </c>
      <c r="J154" s="50">
        <v>-1170851.5847129901</v>
      </c>
      <c r="K154" s="50">
        <v>226.2209</v>
      </c>
      <c r="L154" s="50" t="s">
        <v>126</v>
      </c>
      <c r="M154" s="11"/>
    </row>
    <row r="155" spans="1:13" x14ac:dyDescent="0.25">
      <c r="A155" s="52">
        <f t="shared" si="10"/>
        <v>157</v>
      </c>
      <c r="B155" s="132">
        <f t="shared" si="11"/>
        <v>613750.27707864298</v>
      </c>
      <c r="C155" s="132">
        <f t="shared" si="12"/>
        <v>1170994.8899684299</v>
      </c>
      <c r="D155" s="75">
        <f t="shared" si="13"/>
        <v>230.43</v>
      </c>
      <c r="E155" s="85" t="str">
        <f t="shared" si="14"/>
        <v>LN</v>
      </c>
      <c r="F155" s="2"/>
      <c r="G155" s="2"/>
      <c r="H155" s="50">
        <v>157</v>
      </c>
      <c r="I155" s="50">
        <v>-613750.27707864298</v>
      </c>
      <c r="J155" s="50">
        <v>-1170994.8899684299</v>
      </c>
      <c r="K155" s="50">
        <v>230.43</v>
      </c>
      <c r="L155" s="50" t="s">
        <v>127</v>
      </c>
      <c r="M155" s="11"/>
    </row>
    <row r="156" spans="1:13" x14ac:dyDescent="0.25">
      <c r="A156" s="52">
        <f t="shared" si="10"/>
        <v>158</v>
      </c>
      <c r="B156" s="132">
        <f t="shared" si="11"/>
        <v>614000.497126495</v>
      </c>
      <c r="C156" s="132">
        <f t="shared" si="12"/>
        <v>1170848.78378818</v>
      </c>
      <c r="D156" s="75">
        <f t="shared" si="13"/>
        <v>226.12110000000001</v>
      </c>
      <c r="E156" s="85" t="str">
        <f t="shared" si="14"/>
        <v>KZO</v>
      </c>
      <c r="F156" s="2"/>
      <c r="G156" s="2"/>
      <c r="H156" s="50">
        <v>158</v>
      </c>
      <c r="I156" s="50">
        <v>-614000.497126495</v>
      </c>
      <c r="J156" s="50">
        <v>-1170848.78378818</v>
      </c>
      <c r="K156" s="50">
        <v>226.12110000000001</v>
      </c>
      <c r="L156" s="50" t="s">
        <v>128</v>
      </c>
      <c r="M156" s="11"/>
    </row>
    <row r="157" spans="1:13" x14ac:dyDescent="0.25">
      <c r="A157" s="52">
        <f t="shared" si="10"/>
        <v>159</v>
      </c>
      <c r="B157" s="132">
        <f t="shared" si="11"/>
        <v>613748.09573114198</v>
      </c>
      <c r="C157" s="132">
        <f t="shared" si="12"/>
        <v>1170996.49273369</v>
      </c>
      <c r="D157" s="75">
        <f t="shared" si="13"/>
        <v>230.46469999999999</v>
      </c>
      <c r="E157" s="85" t="str">
        <f t="shared" si="14"/>
        <v>ZZO</v>
      </c>
      <c r="F157" s="2"/>
      <c r="G157" s="2"/>
      <c r="H157" s="50">
        <v>159</v>
      </c>
      <c r="I157" s="50">
        <v>-613748.09573114198</v>
      </c>
      <c r="J157" s="50">
        <v>-1170996.49273369</v>
      </c>
      <c r="K157" s="50">
        <v>230.46469999999999</v>
      </c>
      <c r="L157" s="50" t="s">
        <v>126</v>
      </c>
      <c r="M157" s="11"/>
    </row>
    <row r="158" spans="1:13" x14ac:dyDescent="0.25">
      <c r="A158" s="52">
        <f t="shared" si="10"/>
        <v>160</v>
      </c>
      <c r="B158" s="132">
        <f t="shared" si="11"/>
        <v>613678.48086868995</v>
      </c>
      <c r="C158" s="132">
        <f t="shared" si="12"/>
        <v>1171069.8424018901</v>
      </c>
      <c r="D158" s="75">
        <f t="shared" si="13"/>
        <v>231.7029</v>
      </c>
      <c r="E158" s="85" t="str">
        <f t="shared" si="14"/>
        <v>LN</v>
      </c>
      <c r="F158" s="2"/>
      <c r="G158" s="2"/>
      <c r="H158" s="50">
        <v>160</v>
      </c>
      <c r="I158" s="50">
        <v>-613678.48086868995</v>
      </c>
      <c r="J158" s="50">
        <v>-1171069.8424018901</v>
      </c>
      <c r="K158" s="50">
        <v>231.7029</v>
      </c>
      <c r="L158" s="50" t="s">
        <v>127</v>
      </c>
      <c r="M158" s="11"/>
    </row>
    <row r="159" spans="1:13" x14ac:dyDescent="0.25">
      <c r="A159" s="52">
        <f t="shared" si="10"/>
        <v>161</v>
      </c>
      <c r="B159" s="132">
        <f t="shared" si="11"/>
        <v>613752.45842614397</v>
      </c>
      <c r="C159" s="132">
        <f t="shared" si="12"/>
        <v>1170993.2872031601</v>
      </c>
      <c r="D159" s="75">
        <f t="shared" si="13"/>
        <v>230.39169999999999</v>
      </c>
      <c r="E159" s="85" t="str">
        <f t="shared" si="14"/>
        <v>KZO</v>
      </c>
      <c r="F159" s="2"/>
      <c r="G159" s="2"/>
      <c r="H159" s="50">
        <v>161</v>
      </c>
      <c r="I159" s="50">
        <v>-613752.45842614397</v>
      </c>
      <c r="J159" s="50">
        <v>-1170993.2872031601</v>
      </c>
      <c r="K159" s="50">
        <v>230.39169999999999</v>
      </c>
      <c r="L159" s="50" t="s">
        <v>128</v>
      </c>
      <c r="M159" s="11"/>
    </row>
    <row r="160" spans="1:13" x14ac:dyDescent="0.25">
      <c r="A160" s="52">
        <f t="shared" si="10"/>
        <v>162</v>
      </c>
      <c r="B160" s="132">
        <f t="shared" si="11"/>
        <v>613677.88474583696</v>
      </c>
      <c r="C160" s="132">
        <f t="shared" si="12"/>
        <v>1171070.9119815</v>
      </c>
      <c r="D160" s="75">
        <f t="shared" si="13"/>
        <v>231.71889999999999</v>
      </c>
      <c r="E160" s="85" t="str">
        <f t="shared" si="14"/>
        <v>ZZO</v>
      </c>
      <c r="F160" s="2"/>
      <c r="G160" s="2"/>
      <c r="H160" s="50">
        <v>162</v>
      </c>
      <c r="I160" s="50">
        <v>-613677.88474583696</v>
      </c>
      <c r="J160" s="50">
        <v>-1171070.9119815</v>
      </c>
      <c r="K160" s="50">
        <v>231.71889999999999</v>
      </c>
      <c r="L160" s="50" t="s">
        <v>126</v>
      </c>
      <c r="M160" s="11"/>
    </row>
    <row r="161" spans="1:13" x14ac:dyDescent="0.25">
      <c r="A161" s="52">
        <f t="shared" si="10"/>
        <v>163</v>
      </c>
      <c r="B161" s="132">
        <f t="shared" si="11"/>
        <v>613649.394973116</v>
      </c>
      <c r="C161" s="132">
        <f t="shared" si="12"/>
        <v>1171187.89528695</v>
      </c>
      <c r="D161" s="75">
        <f t="shared" si="13"/>
        <v>233.3408</v>
      </c>
      <c r="E161" s="85" t="str">
        <f t="shared" si="14"/>
        <v>LN</v>
      </c>
      <c r="F161" s="2"/>
      <c r="G161" s="2"/>
      <c r="H161" s="50">
        <v>163</v>
      </c>
      <c r="I161" s="50">
        <v>-613649.394973116</v>
      </c>
      <c r="J161" s="50">
        <v>-1171187.89528695</v>
      </c>
      <c r="K161" s="50">
        <v>233.3408</v>
      </c>
      <c r="L161" s="50" t="s">
        <v>127</v>
      </c>
      <c r="M161" s="11"/>
    </row>
    <row r="162" spans="1:13" x14ac:dyDescent="0.25">
      <c r="A162" s="52">
        <f t="shared" si="10"/>
        <v>164</v>
      </c>
      <c r="B162" s="132">
        <f t="shared" si="11"/>
        <v>613679.08359467902</v>
      </c>
      <c r="C162" s="132">
        <f t="shared" si="12"/>
        <v>1171068.7765293</v>
      </c>
      <c r="D162" s="75">
        <f t="shared" si="13"/>
        <v>231.68770000000001</v>
      </c>
      <c r="E162" s="85" t="str">
        <f t="shared" si="14"/>
        <v>KZO</v>
      </c>
      <c r="F162" s="2"/>
      <c r="G162" s="2"/>
      <c r="H162" s="50">
        <v>164</v>
      </c>
      <c r="I162" s="50">
        <v>-613679.08359467902</v>
      </c>
      <c r="J162" s="50">
        <v>-1171068.7765293</v>
      </c>
      <c r="K162" s="50">
        <v>231.68770000000001</v>
      </c>
      <c r="L162" s="50" t="s">
        <v>128</v>
      </c>
      <c r="M162" s="11"/>
    </row>
    <row r="163" spans="1:13" x14ac:dyDescent="0.25">
      <c r="A163" s="52">
        <f t="shared" si="10"/>
        <v>165</v>
      </c>
      <c r="B163" s="132">
        <f t="shared" si="11"/>
        <v>613649.28405905503</v>
      </c>
      <c r="C163" s="132">
        <f t="shared" si="12"/>
        <v>1171188.90570376</v>
      </c>
      <c r="D163" s="75">
        <f t="shared" si="13"/>
        <v>233.35509999999999</v>
      </c>
      <c r="E163" s="85" t="str">
        <f t="shared" si="14"/>
        <v>ZZO</v>
      </c>
      <c r="F163" s="2"/>
      <c r="G163" s="2"/>
      <c r="H163" s="50">
        <v>165</v>
      </c>
      <c r="I163" s="50">
        <v>-613649.28405905503</v>
      </c>
      <c r="J163" s="50">
        <v>-1171188.90570376</v>
      </c>
      <c r="K163" s="50">
        <v>233.35509999999999</v>
      </c>
      <c r="L163" s="50" t="s">
        <v>126</v>
      </c>
      <c r="M163" s="11"/>
    </row>
    <row r="164" spans="1:13" x14ac:dyDescent="0.25">
      <c r="A164" s="52">
        <f t="shared" si="10"/>
        <v>166</v>
      </c>
      <c r="B164" s="132">
        <f t="shared" si="11"/>
        <v>613635.33045318001</v>
      </c>
      <c r="C164" s="132">
        <f t="shared" si="12"/>
        <v>1171324.5969636</v>
      </c>
      <c r="D164" s="75">
        <f t="shared" si="13"/>
        <v>235.31440000000001</v>
      </c>
      <c r="E164" s="85" t="str">
        <f t="shared" si="14"/>
        <v>LN</v>
      </c>
      <c r="F164" s="2"/>
      <c r="G164" s="2"/>
      <c r="H164" s="50">
        <v>166</v>
      </c>
      <c r="I164" s="50">
        <v>-613635.33045318001</v>
      </c>
      <c r="J164" s="50">
        <v>-1171324.5969636</v>
      </c>
      <c r="K164" s="50">
        <v>235.31440000000001</v>
      </c>
      <c r="L164" s="50" t="s">
        <v>127</v>
      </c>
      <c r="M164" s="11"/>
    </row>
    <row r="165" spans="1:13" x14ac:dyDescent="0.25">
      <c r="A165" s="52">
        <f t="shared" si="10"/>
        <v>167</v>
      </c>
      <c r="B165" s="132">
        <f t="shared" si="11"/>
        <v>613649.50588717603</v>
      </c>
      <c r="C165" s="132">
        <f t="shared" si="12"/>
        <v>1171186.8848701401</v>
      </c>
      <c r="D165" s="75">
        <f t="shared" si="13"/>
        <v>233.32689999999999</v>
      </c>
      <c r="E165" s="85" t="str">
        <f t="shared" si="14"/>
        <v>KZO</v>
      </c>
      <c r="F165" s="2"/>
      <c r="G165" s="2"/>
      <c r="H165" s="50">
        <v>167</v>
      </c>
      <c r="I165" s="50">
        <v>-613649.50588717603</v>
      </c>
      <c r="J165" s="50">
        <v>-1171186.8848701401</v>
      </c>
      <c r="K165" s="50">
        <v>233.32689999999999</v>
      </c>
      <c r="L165" s="50" t="s">
        <v>128</v>
      </c>
      <c r="M165" s="11"/>
    </row>
    <row r="166" spans="1:13" x14ac:dyDescent="0.25">
      <c r="A166" s="52">
        <f t="shared" si="10"/>
        <v>168</v>
      </c>
      <c r="B166" s="132">
        <f t="shared" si="11"/>
        <v>613635.29801664397</v>
      </c>
      <c r="C166" s="132">
        <f t="shared" si="12"/>
        <v>1171326.87579921</v>
      </c>
      <c r="D166" s="75">
        <f t="shared" si="13"/>
        <v>235.3432</v>
      </c>
      <c r="E166" s="85" t="str">
        <f t="shared" si="14"/>
        <v>ZZO</v>
      </c>
      <c r="F166" s="2"/>
      <c r="G166" s="2"/>
      <c r="H166" s="50">
        <v>168</v>
      </c>
      <c r="I166" s="50">
        <v>-613635.29801664397</v>
      </c>
      <c r="J166" s="50">
        <v>-1171326.87579921</v>
      </c>
      <c r="K166" s="50">
        <v>235.3432</v>
      </c>
      <c r="L166" s="50" t="s">
        <v>126</v>
      </c>
      <c r="M166" s="11"/>
    </row>
    <row r="167" spans="1:13" x14ac:dyDescent="0.25">
      <c r="A167" s="52">
        <f t="shared" si="10"/>
        <v>169</v>
      </c>
      <c r="B167" s="132">
        <f t="shared" si="11"/>
        <v>613572.06834531401</v>
      </c>
      <c r="C167" s="132">
        <f t="shared" si="12"/>
        <v>1171717.69469413</v>
      </c>
      <c r="D167" s="75">
        <f t="shared" si="13"/>
        <v>240.7329</v>
      </c>
      <c r="E167" s="85" t="str">
        <f t="shared" si="14"/>
        <v>LN</v>
      </c>
      <c r="F167" s="2"/>
      <c r="G167" s="2"/>
      <c r="H167" s="50">
        <v>169</v>
      </c>
      <c r="I167" s="50">
        <v>-613572.06834531401</v>
      </c>
      <c r="J167" s="50">
        <v>-1171717.69469413</v>
      </c>
      <c r="K167" s="50">
        <v>240.7329</v>
      </c>
      <c r="L167" s="50" t="s">
        <v>127</v>
      </c>
      <c r="M167" s="11"/>
    </row>
    <row r="168" spans="1:13" x14ac:dyDescent="0.25">
      <c r="A168" s="52">
        <f t="shared" si="10"/>
        <v>170</v>
      </c>
      <c r="B168" s="132">
        <f t="shared" si="11"/>
        <v>613635.38938512595</v>
      </c>
      <c r="C168" s="132">
        <f t="shared" si="12"/>
        <v>1171322.3186592001</v>
      </c>
      <c r="D168" s="75">
        <f t="shared" si="13"/>
        <v>235.28290000000001</v>
      </c>
      <c r="E168" s="85" t="str">
        <f t="shared" si="14"/>
        <v>KZO</v>
      </c>
      <c r="F168" s="2"/>
      <c r="G168" s="2"/>
      <c r="H168" s="50">
        <v>170</v>
      </c>
      <c r="I168" s="50">
        <v>-613635.38938512595</v>
      </c>
      <c r="J168" s="50">
        <v>-1171322.3186592001</v>
      </c>
      <c r="K168" s="50">
        <v>235.28290000000001</v>
      </c>
      <c r="L168" s="50" t="s">
        <v>128</v>
      </c>
      <c r="M168" s="11"/>
    </row>
    <row r="169" spans="1:13" x14ac:dyDescent="0.25">
      <c r="A169" s="52">
        <f t="shared" si="10"/>
        <v>171</v>
      </c>
      <c r="B169" s="132">
        <f t="shared" si="11"/>
        <v>613570.22501845297</v>
      </c>
      <c r="C169" s="132">
        <f t="shared" si="12"/>
        <v>1171718.7378950701</v>
      </c>
      <c r="D169" s="75">
        <f t="shared" si="13"/>
        <v>240.7551</v>
      </c>
      <c r="E169" s="85" t="str">
        <f t="shared" si="14"/>
        <v>ZZO</v>
      </c>
      <c r="F169" s="2"/>
      <c r="G169" s="2"/>
      <c r="H169" s="50">
        <v>171</v>
      </c>
      <c r="I169" s="50">
        <v>-613570.22501845297</v>
      </c>
      <c r="J169" s="50">
        <v>-1171718.7378950701</v>
      </c>
      <c r="K169" s="50">
        <v>240.7551</v>
      </c>
      <c r="L169" s="50" t="s">
        <v>126</v>
      </c>
      <c r="M169" s="11"/>
    </row>
    <row r="170" spans="1:13" x14ac:dyDescent="0.25">
      <c r="A170" s="52">
        <f t="shared" si="10"/>
        <v>172</v>
      </c>
      <c r="B170" s="132">
        <f t="shared" si="11"/>
        <v>613351.550874479</v>
      </c>
      <c r="C170" s="132">
        <f t="shared" si="12"/>
        <v>1171812.93560023</v>
      </c>
      <c r="D170" s="75">
        <f t="shared" si="13"/>
        <v>243.1327</v>
      </c>
      <c r="E170" s="85" t="str">
        <f t="shared" si="14"/>
        <v>LN</v>
      </c>
      <c r="F170" s="2"/>
      <c r="G170" s="2"/>
      <c r="H170" s="50">
        <v>172</v>
      </c>
      <c r="I170" s="50">
        <v>-613351.550874479</v>
      </c>
      <c r="J170" s="50">
        <v>-1171812.93560023</v>
      </c>
      <c r="K170" s="50">
        <v>243.1327</v>
      </c>
      <c r="L170" s="50" t="s">
        <v>127</v>
      </c>
      <c r="M170" s="11"/>
    </row>
    <row r="171" spans="1:13" x14ac:dyDescent="0.25">
      <c r="A171" s="52">
        <f t="shared" si="10"/>
        <v>173</v>
      </c>
      <c r="B171" s="132">
        <f t="shared" si="11"/>
        <v>613573.90921201801</v>
      </c>
      <c r="C171" s="132">
        <f t="shared" si="12"/>
        <v>1171716.6471580099</v>
      </c>
      <c r="D171" s="75">
        <f t="shared" si="13"/>
        <v>240.70840000000001</v>
      </c>
      <c r="E171" s="85" t="str">
        <f t="shared" si="14"/>
        <v>KZO</v>
      </c>
      <c r="F171" s="2"/>
      <c r="G171" s="2"/>
      <c r="H171" s="50">
        <v>173</v>
      </c>
      <c r="I171" s="50">
        <v>-613573.90921201801</v>
      </c>
      <c r="J171" s="50">
        <v>-1171716.6471580099</v>
      </c>
      <c r="K171" s="50">
        <v>240.70840000000001</v>
      </c>
      <c r="L171" s="50" t="s">
        <v>128</v>
      </c>
      <c r="M171" s="11"/>
    </row>
    <row r="172" spans="1:13" x14ac:dyDescent="0.25">
      <c r="A172" s="52">
        <f t="shared" si="10"/>
        <v>174</v>
      </c>
      <c r="B172" s="132">
        <f t="shared" si="11"/>
        <v>613351.06445398997</v>
      </c>
      <c r="C172" s="132">
        <f t="shared" si="12"/>
        <v>1171813.06976194</v>
      </c>
      <c r="D172" s="75">
        <f t="shared" si="13"/>
        <v>243.13749999999999</v>
      </c>
      <c r="E172" s="85" t="str">
        <f t="shared" si="14"/>
        <v>ZZO</v>
      </c>
      <c r="F172" s="2"/>
      <c r="G172" s="2"/>
      <c r="H172" s="50">
        <v>174</v>
      </c>
      <c r="I172" s="50">
        <v>-613351.06445398997</v>
      </c>
      <c r="J172" s="50">
        <v>-1171813.06976194</v>
      </c>
      <c r="K172" s="50">
        <v>243.13749999999999</v>
      </c>
      <c r="L172" s="50" t="s">
        <v>126</v>
      </c>
      <c r="M172" s="11"/>
    </row>
    <row r="173" spans="1:13" x14ac:dyDescent="0.25">
      <c r="A173" s="52">
        <f t="shared" si="10"/>
        <v>175</v>
      </c>
      <c r="B173" s="132">
        <f t="shared" si="11"/>
        <v>612760.844870348</v>
      </c>
      <c r="C173" s="132">
        <f t="shared" si="12"/>
        <v>1171761.1683726599</v>
      </c>
      <c r="D173" s="75">
        <f t="shared" si="13"/>
        <v>249.0086</v>
      </c>
      <c r="E173" s="85" t="str">
        <f t="shared" si="14"/>
        <v>LN</v>
      </c>
      <c r="F173" s="2"/>
      <c r="G173" s="2"/>
      <c r="H173" s="50">
        <v>175</v>
      </c>
      <c r="I173" s="50">
        <v>-612760.844870348</v>
      </c>
      <c r="J173" s="50">
        <v>-1171761.1683726599</v>
      </c>
      <c r="K173" s="50">
        <v>249.0086</v>
      </c>
      <c r="L173" s="50" t="s">
        <v>127</v>
      </c>
      <c r="M173" s="11"/>
    </row>
    <row r="174" spans="1:13" x14ac:dyDescent="0.25">
      <c r="A174" s="52">
        <f t="shared" si="10"/>
        <v>176</v>
      </c>
      <c r="B174" s="132">
        <f t="shared" si="11"/>
        <v>613352.03708478902</v>
      </c>
      <c r="C174" s="132">
        <f t="shared" si="12"/>
        <v>1171812.8006788199</v>
      </c>
      <c r="D174" s="75">
        <f t="shared" si="13"/>
        <v>243.1277</v>
      </c>
      <c r="E174" s="85" t="str">
        <f t="shared" si="14"/>
        <v>KZO</v>
      </c>
      <c r="F174" s="2"/>
      <c r="G174" s="2"/>
      <c r="H174" s="50">
        <v>176</v>
      </c>
      <c r="I174" s="50">
        <v>-613352.03708478902</v>
      </c>
      <c r="J174" s="50">
        <v>-1171812.8006788199</v>
      </c>
      <c r="K174" s="50">
        <v>243.1277</v>
      </c>
      <c r="L174" s="50" t="s">
        <v>128</v>
      </c>
      <c r="M174" s="11"/>
    </row>
    <row r="175" spans="1:13" x14ac:dyDescent="0.25">
      <c r="A175" s="52">
        <f t="shared" si="10"/>
        <v>177</v>
      </c>
      <c r="B175" s="132">
        <f t="shared" si="11"/>
        <v>612755.58810151799</v>
      </c>
      <c r="C175" s="132">
        <f t="shared" si="12"/>
        <v>1171755.5176486601</v>
      </c>
      <c r="D175" s="75">
        <f t="shared" si="13"/>
        <v>249.03809999999999</v>
      </c>
      <c r="E175" s="85" t="str">
        <f t="shared" si="14"/>
        <v>ZP1</v>
      </c>
      <c r="F175" s="2"/>
      <c r="G175" s="2"/>
      <c r="H175" s="50">
        <v>177</v>
      </c>
      <c r="I175" s="50">
        <v>-612755.58810151799</v>
      </c>
      <c r="J175" s="50">
        <v>-1171755.5176486601</v>
      </c>
      <c r="K175" s="50">
        <v>249.03809999999999</v>
      </c>
      <c r="L175" s="50" t="s">
        <v>446</v>
      </c>
      <c r="M175" s="11"/>
    </row>
    <row r="176" spans="1:13" x14ac:dyDescent="0.25">
      <c r="A176" s="52">
        <f t="shared" si="10"/>
        <v>178</v>
      </c>
      <c r="B176" s="132">
        <f t="shared" si="11"/>
        <v>612778.511063452</v>
      </c>
      <c r="C176" s="132">
        <f t="shared" si="12"/>
        <v>1171779.24936576</v>
      </c>
      <c r="D176" s="75">
        <f t="shared" si="13"/>
        <v>248.78059999999999</v>
      </c>
      <c r="E176" s="85" t="str">
        <f t="shared" si="14"/>
        <v>ZO1</v>
      </c>
      <c r="F176" s="2"/>
      <c r="G176" s="2"/>
      <c r="H176" s="50">
        <v>178</v>
      </c>
      <c r="I176" s="50">
        <v>-612778.511063452</v>
      </c>
      <c r="J176" s="50">
        <v>-1171779.24936576</v>
      </c>
      <c r="K176" s="50">
        <v>248.78059999999999</v>
      </c>
      <c r="L176" s="50" t="s">
        <v>447</v>
      </c>
      <c r="M176" s="11"/>
    </row>
    <row r="177" spans="1:13" x14ac:dyDescent="0.25">
      <c r="A177" s="52">
        <f t="shared" si="10"/>
        <v>179</v>
      </c>
      <c r="B177" s="132">
        <f t="shared" si="11"/>
        <v>612870.49380132405</v>
      </c>
      <c r="C177" s="132">
        <f t="shared" si="12"/>
        <v>1171879.3039653101</v>
      </c>
      <c r="D177" s="75">
        <f t="shared" si="13"/>
        <v>247.6182</v>
      </c>
      <c r="E177" s="85" t="str">
        <f t="shared" si="14"/>
        <v>VB1</v>
      </c>
      <c r="F177" s="2"/>
      <c r="G177" s="2"/>
      <c r="H177" s="50">
        <v>179</v>
      </c>
      <c r="I177" s="50">
        <v>-612870.49380132405</v>
      </c>
      <c r="J177" s="50">
        <v>-1171879.3039653101</v>
      </c>
      <c r="K177" s="50">
        <v>247.6182</v>
      </c>
      <c r="L177" s="50" t="s">
        <v>46</v>
      </c>
      <c r="M177" s="11"/>
    </row>
    <row r="178" spans="1:13" x14ac:dyDescent="0.25">
      <c r="A178" s="52">
        <f t="shared" si="10"/>
        <v>180</v>
      </c>
      <c r="B178" s="132">
        <f t="shared" si="11"/>
        <v>612998.84356713796</v>
      </c>
      <c r="C178" s="132">
        <f t="shared" si="12"/>
        <v>1171854.53564071</v>
      </c>
      <c r="D178" s="75">
        <f t="shared" si="13"/>
        <v>246.5052</v>
      </c>
      <c r="E178" s="85" t="str">
        <f t="shared" si="14"/>
        <v>KO1</v>
      </c>
      <c r="F178" s="2"/>
      <c r="G178" s="2"/>
      <c r="H178" s="50">
        <v>180</v>
      </c>
      <c r="I178" s="50">
        <v>-612998.84356713796</v>
      </c>
      <c r="J178" s="50">
        <v>-1171854.53564071</v>
      </c>
      <c r="K178" s="50">
        <v>246.5052</v>
      </c>
      <c r="L178" s="50" t="s">
        <v>448</v>
      </c>
      <c r="M178" s="11"/>
    </row>
    <row r="179" spans="1:13" x14ac:dyDescent="0.25">
      <c r="A179" s="52">
        <f t="shared" si="10"/>
        <v>181</v>
      </c>
      <c r="B179" s="132">
        <f t="shared" si="11"/>
        <v>613041.30833604804</v>
      </c>
      <c r="C179" s="132">
        <f t="shared" si="12"/>
        <v>1171847.84583676</v>
      </c>
      <c r="D179" s="75">
        <f t="shared" si="13"/>
        <v>246.09800000000001</v>
      </c>
      <c r="E179" s="85" t="str">
        <f t="shared" si="14"/>
        <v>KP1</v>
      </c>
      <c r="F179" s="2"/>
      <c r="G179" s="2"/>
      <c r="H179" s="50">
        <v>181</v>
      </c>
      <c r="I179" s="50">
        <v>-613041.30833604804</v>
      </c>
      <c r="J179" s="50">
        <v>-1171847.84583676</v>
      </c>
      <c r="K179" s="50">
        <v>246.09800000000001</v>
      </c>
      <c r="L179" s="50" t="s">
        <v>449</v>
      </c>
      <c r="M179" s="11"/>
    </row>
    <row r="180" spans="1:13" x14ac:dyDescent="0.25">
      <c r="A180" s="52">
        <f t="shared" si="10"/>
        <v>182</v>
      </c>
      <c r="B180" s="132">
        <f t="shared" si="11"/>
        <v>613112.95903408597</v>
      </c>
      <c r="C180" s="132">
        <f t="shared" si="12"/>
        <v>1171834.6502567001</v>
      </c>
      <c r="D180" s="75">
        <f t="shared" si="13"/>
        <v>245.40819999999999</v>
      </c>
      <c r="E180" s="85" t="str">
        <f t="shared" si="14"/>
        <v>ZP2</v>
      </c>
      <c r="F180" s="2"/>
      <c r="G180" s="2"/>
      <c r="H180" s="50">
        <v>182</v>
      </c>
      <c r="I180" s="50">
        <v>-613112.95903408597</v>
      </c>
      <c r="J180" s="50">
        <v>-1171834.6502567001</v>
      </c>
      <c r="K180" s="50">
        <v>245.40819999999999</v>
      </c>
      <c r="L180" s="50" t="s">
        <v>450</v>
      </c>
      <c r="M180" s="11"/>
    </row>
    <row r="181" spans="1:13" x14ac:dyDescent="0.25">
      <c r="A181" s="52">
        <f t="shared" si="10"/>
        <v>183</v>
      </c>
      <c r="B181" s="132">
        <f t="shared" si="11"/>
        <v>613152.42132854904</v>
      </c>
      <c r="C181" s="132">
        <f t="shared" si="12"/>
        <v>1171828.14845638</v>
      </c>
      <c r="D181" s="75">
        <f t="shared" si="13"/>
        <v>245.02940000000001</v>
      </c>
      <c r="E181" s="85" t="str">
        <f t="shared" si="14"/>
        <v>ZO2</v>
      </c>
      <c r="F181" s="2"/>
      <c r="G181" s="2"/>
      <c r="H181" s="50">
        <v>183</v>
      </c>
      <c r="I181" s="50">
        <v>-613152.42132854904</v>
      </c>
      <c r="J181" s="50">
        <v>-1171828.14845638</v>
      </c>
      <c r="K181" s="50">
        <v>245.02940000000001</v>
      </c>
      <c r="L181" s="50" t="s">
        <v>451</v>
      </c>
      <c r="M181" s="11"/>
    </row>
    <row r="182" spans="1:13" x14ac:dyDescent="0.25">
      <c r="A182" s="52">
        <f t="shared" si="10"/>
        <v>184</v>
      </c>
      <c r="B182" s="132">
        <f t="shared" si="11"/>
        <v>613163.59766458406</v>
      </c>
      <c r="C182" s="132">
        <f t="shared" si="12"/>
        <v>1171825.3243726301</v>
      </c>
      <c r="D182" s="75">
        <f t="shared" si="13"/>
        <v>244.92150000000001</v>
      </c>
      <c r="E182" s="85" t="str">
        <f t="shared" si="14"/>
        <v>VB2</v>
      </c>
      <c r="F182" s="2"/>
      <c r="G182" s="2"/>
      <c r="H182" s="50">
        <v>184</v>
      </c>
      <c r="I182" s="50">
        <v>-613163.59766458406</v>
      </c>
      <c r="J182" s="50">
        <v>-1171825.3243726301</v>
      </c>
      <c r="K182" s="50">
        <v>244.92150000000001</v>
      </c>
      <c r="L182" s="50" t="s">
        <v>49</v>
      </c>
      <c r="M182" s="11"/>
    </row>
    <row r="183" spans="1:13" x14ac:dyDescent="0.25">
      <c r="A183" s="52">
        <f t="shared" si="10"/>
        <v>185</v>
      </c>
      <c r="B183" s="132">
        <f t="shared" si="11"/>
        <v>613175.10410940496</v>
      </c>
      <c r="C183" s="132">
        <f t="shared" si="12"/>
        <v>1171826.02270189</v>
      </c>
      <c r="D183" s="75">
        <f t="shared" si="13"/>
        <v>244.81370000000001</v>
      </c>
      <c r="E183" s="85" t="str">
        <f t="shared" si="14"/>
        <v>KO2</v>
      </c>
      <c r="F183" s="2"/>
      <c r="G183" s="2"/>
      <c r="H183" s="50">
        <v>185</v>
      </c>
      <c r="I183" s="50">
        <v>-613175.10410940496</v>
      </c>
      <c r="J183" s="50">
        <v>-1171826.02270189</v>
      </c>
      <c r="K183" s="50">
        <v>244.81370000000001</v>
      </c>
      <c r="L183" s="50" t="s">
        <v>50</v>
      </c>
      <c r="M183" s="11"/>
    </row>
    <row r="184" spans="1:13" x14ac:dyDescent="0.25">
      <c r="A184" s="52">
        <f t="shared" si="10"/>
        <v>186</v>
      </c>
      <c r="B184" s="132">
        <f t="shared" si="11"/>
        <v>613215.08730307105</v>
      </c>
      <c r="C184" s="132">
        <f t="shared" si="12"/>
        <v>1171825.0791363299</v>
      </c>
      <c r="D184" s="75">
        <f t="shared" si="13"/>
        <v>244.4349</v>
      </c>
      <c r="E184" s="85" t="str">
        <f t="shared" si="14"/>
        <v>KP2</v>
      </c>
      <c r="F184" s="2"/>
      <c r="G184" s="2"/>
      <c r="H184" s="50">
        <v>186</v>
      </c>
      <c r="I184" s="50">
        <v>-613215.08730307105</v>
      </c>
      <c r="J184" s="50">
        <v>-1171825.0791363299</v>
      </c>
      <c r="K184" s="50">
        <v>244.4349</v>
      </c>
      <c r="L184" s="50" t="s">
        <v>51</v>
      </c>
      <c r="M184" s="11"/>
    </row>
    <row r="185" spans="1:13" x14ac:dyDescent="0.25">
      <c r="A185" s="52">
        <f t="shared" si="10"/>
        <v>187</v>
      </c>
      <c r="B185" s="132">
        <f t="shared" si="11"/>
        <v>613246.96860254498</v>
      </c>
      <c r="C185" s="132">
        <f t="shared" si="12"/>
        <v>1171824.92729118</v>
      </c>
      <c r="D185" s="75">
        <f t="shared" si="13"/>
        <v>244.13300000000001</v>
      </c>
      <c r="E185" s="85" t="str">
        <f t="shared" si="14"/>
        <v>ZP3</v>
      </c>
      <c r="F185" s="2"/>
      <c r="G185" s="2"/>
      <c r="H185" s="50">
        <v>187</v>
      </c>
      <c r="I185" s="50">
        <v>-613246.96860254498</v>
      </c>
      <c r="J185" s="50">
        <v>-1171824.92729118</v>
      </c>
      <c r="K185" s="50">
        <v>244.13300000000001</v>
      </c>
      <c r="L185" s="50" t="s">
        <v>52</v>
      </c>
      <c r="M185" s="11"/>
    </row>
    <row r="186" spans="1:13" x14ac:dyDescent="0.25">
      <c r="A186" s="52">
        <f t="shared" si="10"/>
        <v>188</v>
      </c>
      <c r="B186" s="132">
        <f t="shared" si="11"/>
        <v>613286.94888461905</v>
      </c>
      <c r="C186" s="132">
        <f t="shared" si="12"/>
        <v>1171823.91149528</v>
      </c>
      <c r="D186" s="75">
        <f t="shared" si="13"/>
        <v>243.7543</v>
      </c>
      <c r="E186" s="85" t="str">
        <f t="shared" si="14"/>
        <v>ZO3</v>
      </c>
      <c r="F186" s="2"/>
      <c r="G186" s="2"/>
      <c r="H186" s="50">
        <v>188</v>
      </c>
      <c r="I186" s="50">
        <v>-613286.94888461905</v>
      </c>
      <c r="J186" s="50">
        <v>-1171823.91149528</v>
      </c>
      <c r="K186" s="50">
        <v>243.7543</v>
      </c>
      <c r="L186" s="50" t="s">
        <v>53</v>
      </c>
      <c r="M186" s="11"/>
    </row>
    <row r="187" spans="1:13" x14ac:dyDescent="0.25">
      <c r="A187" s="52">
        <f t="shared" si="10"/>
        <v>189</v>
      </c>
      <c r="B187" s="132">
        <f t="shared" si="11"/>
        <v>613331.838783024</v>
      </c>
      <c r="C187" s="132">
        <f t="shared" si="12"/>
        <v>1171824.5230691</v>
      </c>
      <c r="D187" s="75">
        <f t="shared" si="13"/>
        <v>243.33779999999999</v>
      </c>
      <c r="E187" s="85" t="str">
        <f t="shared" si="14"/>
        <v>VB3</v>
      </c>
      <c r="F187" s="2"/>
      <c r="G187" s="2"/>
      <c r="H187" s="50">
        <v>189</v>
      </c>
      <c r="I187" s="50">
        <v>-613331.838783024</v>
      </c>
      <c r="J187" s="50">
        <v>-1171824.5230691</v>
      </c>
      <c r="K187" s="50">
        <v>243.33779999999999</v>
      </c>
      <c r="L187" s="50" t="s">
        <v>54</v>
      </c>
      <c r="M187" s="11"/>
    </row>
    <row r="188" spans="1:13" x14ac:dyDescent="0.25">
      <c r="A188" s="52">
        <f t="shared" si="10"/>
        <v>190</v>
      </c>
      <c r="B188" s="132">
        <f t="shared" si="11"/>
        <v>613372.84345020296</v>
      </c>
      <c r="C188" s="132">
        <f t="shared" si="12"/>
        <v>1171806.24482326</v>
      </c>
      <c r="D188" s="75">
        <f t="shared" si="13"/>
        <v>242.9101</v>
      </c>
      <c r="E188" s="85" t="str">
        <f t="shared" si="14"/>
        <v>KO3</v>
      </c>
      <c r="F188" s="2"/>
      <c r="G188" s="2"/>
      <c r="H188" s="50">
        <v>190</v>
      </c>
      <c r="I188" s="50">
        <v>-613372.84345020296</v>
      </c>
      <c r="J188" s="50">
        <v>-1171806.24482326</v>
      </c>
      <c r="K188" s="50">
        <v>242.9101</v>
      </c>
      <c r="L188" s="50" t="s">
        <v>55</v>
      </c>
      <c r="M188" s="11"/>
    </row>
    <row r="189" spans="1:13" x14ac:dyDescent="0.25">
      <c r="A189" s="52">
        <f t="shared" si="10"/>
        <v>191</v>
      </c>
      <c r="B189" s="132">
        <f t="shared" si="11"/>
        <v>613409.97929160704</v>
      </c>
      <c r="C189" s="132">
        <f t="shared" si="12"/>
        <v>1171791.39948462</v>
      </c>
      <c r="D189" s="75">
        <f t="shared" si="13"/>
        <v>242.5111</v>
      </c>
      <c r="E189" s="85" t="str">
        <f t="shared" si="14"/>
        <v>KP3</v>
      </c>
      <c r="F189" s="2"/>
      <c r="G189" s="2"/>
      <c r="H189" s="50">
        <v>191</v>
      </c>
      <c r="I189" s="50">
        <v>-613409.97929160704</v>
      </c>
      <c r="J189" s="50">
        <v>-1171791.39948462</v>
      </c>
      <c r="K189" s="50">
        <v>242.5111</v>
      </c>
      <c r="L189" s="50" t="s">
        <v>56</v>
      </c>
      <c r="M189" s="11"/>
    </row>
    <row r="190" spans="1:13" x14ac:dyDescent="0.25">
      <c r="A190" s="52">
        <f t="shared" si="10"/>
        <v>192</v>
      </c>
      <c r="B190" s="132">
        <f t="shared" si="11"/>
        <v>613504.50600263302</v>
      </c>
      <c r="C190" s="132">
        <f t="shared" si="12"/>
        <v>1171751.32982607</v>
      </c>
      <c r="D190" s="75">
        <f t="shared" si="13"/>
        <v>241.4872</v>
      </c>
      <c r="E190" s="85" t="str">
        <f t="shared" si="14"/>
        <v>ZO4</v>
      </c>
      <c r="F190" s="2"/>
      <c r="G190" s="2"/>
      <c r="H190" s="50">
        <v>192</v>
      </c>
      <c r="I190" s="50">
        <v>-613504.50600263302</v>
      </c>
      <c r="J190" s="50">
        <v>-1171751.32982607</v>
      </c>
      <c r="K190" s="50">
        <v>241.4872</v>
      </c>
      <c r="L190" s="50" t="s">
        <v>57</v>
      </c>
      <c r="M190" s="11"/>
    </row>
    <row r="191" spans="1:13" x14ac:dyDescent="0.25">
      <c r="A191" s="52">
        <f t="shared" si="10"/>
        <v>193</v>
      </c>
      <c r="B191" s="132">
        <f t="shared" si="11"/>
        <v>613531.82850002905</v>
      </c>
      <c r="C191" s="132">
        <f t="shared" si="12"/>
        <v>1171739.7478813599</v>
      </c>
      <c r="D191" s="75">
        <f t="shared" si="13"/>
        <v>241.19139999999999</v>
      </c>
      <c r="E191" s="85" t="str">
        <f t="shared" si="14"/>
        <v>VB4</v>
      </c>
      <c r="F191" s="2"/>
      <c r="G191" s="2"/>
      <c r="H191" s="50">
        <v>193</v>
      </c>
      <c r="I191" s="50">
        <v>-613531.82850002905</v>
      </c>
      <c r="J191" s="50">
        <v>-1171739.7478813599</v>
      </c>
      <c r="K191" s="50">
        <v>241.19139999999999</v>
      </c>
      <c r="L191" s="50" t="s">
        <v>58</v>
      </c>
      <c r="M191" s="11"/>
    </row>
    <row r="192" spans="1:13" x14ac:dyDescent="0.25">
      <c r="A192" s="52">
        <f t="shared" si="10"/>
        <v>194</v>
      </c>
      <c r="B192" s="132">
        <f t="shared" si="11"/>
        <v>613557.89773235901</v>
      </c>
      <c r="C192" s="132">
        <f t="shared" si="12"/>
        <v>1171725.5684796399</v>
      </c>
      <c r="D192" s="75">
        <f t="shared" si="13"/>
        <v>240.89570000000001</v>
      </c>
      <c r="E192" s="85" t="str">
        <f t="shared" si="14"/>
        <v>KO/ZO</v>
      </c>
      <c r="F192" s="2"/>
      <c r="G192" s="2"/>
      <c r="H192" s="50">
        <v>194</v>
      </c>
      <c r="I192" s="50">
        <v>-613557.89773235901</v>
      </c>
      <c r="J192" s="50">
        <v>-1171725.5684796399</v>
      </c>
      <c r="K192" s="50">
        <v>240.89570000000001</v>
      </c>
      <c r="L192" s="50" t="s">
        <v>452</v>
      </c>
      <c r="M192" s="11"/>
    </row>
    <row r="193" spans="1:13" x14ac:dyDescent="0.25">
      <c r="A193" s="52">
        <f t="shared" si="10"/>
        <v>195</v>
      </c>
      <c r="B193" s="132">
        <f t="shared" si="11"/>
        <v>613557.89773235901</v>
      </c>
      <c r="C193" s="132">
        <f t="shared" si="12"/>
        <v>1171725.5684796399</v>
      </c>
      <c r="D193" s="75">
        <f t="shared" si="13"/>
        <v>240.89570000000001</v>
      </c>
      <c r="E193" s="85" t="str">
        <f t="shared" si="14"/>
        <v>KO/ZO</v>
      </c>
      <c r="F193" s="2"/>
      <c r="G193" s="2"/>
      <c r="H193" s="50">
        <v>195</v>
      </c>
      <c r="I193" s="50">
        <v>-613557.89773235901</v>
      </c>
      <c r="J193" s="50">
        <v>-1171725.5684796399</v>
      </c>
      <c r="K193" s="50">
        <v>240.89570000000001</v>
      </c>
      <c r="L193" s="50" t="s">
        <v>452</v>
      </c>
      <c r="M193" s="11"/>
    </row>
    <row r="194" spans="1:13" x14ac:dyDescent="0.25">
      <c r="A194" s="52">
        <f t="shared" si="10"/>
        <v>196</v>
      </c>
      <c r="B194" s="132">
        <f t="shared" si="11"/>
        <v>613576.04340428498</v>
      </c>
      <c r="C194" s="132">
        <f t="shared" si="12"/>
        <v>1171715.69880767</v>
      </c>
      <c r="D194" s="75">
        <f t="shared" si="13"/>
        <v>240.68029999999999</v>
      </c>
      <c r="E194" s="85" t="str">
        <f t="shared" si="14"/>
        <v>VB5</v>
      </c>
      <c r="F194" s="2"/>
      <c r="G194" s="2"/>
      <c r="H194" s="50">
        <v>196</v>
      </c>
      <c r="I194" s="50">
        <v>-613576.04340428498</v>
      </c>
      <c r="J194" s="50">
        <v>-1171715.69880767</v>
      </c>
      <c r="K194" s="50">
        <v>240.68029999999999</v>
      </c>
      <c r="L194" s="50" t="s">
        <v>59</v>
      </c>
      <c r="M194" s="11"/>
    </row>
    <row r="195" spans="1:13" x14ac:dyDescent="0.25">
      <c r="A195" s="52">
        <f t="shared" si="10"/>
        <v>197</v>
      </c>
      <c r="B195" s="132">
        <f t="shared" si="11"/>
        <v>613582.54717764002</v>
      </c>
      <c r="C195" s="132">
        <f t="shared" si="12"/>
        <v>1171711.6546326799</v>
      </c>
      <c r="D195" s="75">
        <f t="shared" si="13"/>
        <v>240.58779999999999</v>
      </c>
      <c r="E195" s="85" t="str">
        <f t="shared" si="14"/>
        <v>KO/ZPm</v>
      </c>
      <c r="F195" s="2"/>
      <c r="G195" s="2"/>
      <c r="H195" s="50">
        <v>197</v>
      </c>
      <c r="I195" s="50">
        <v>-613582.54717764002</v>
      </c>
      <c r="J195" s="50">
        <v>-1171711.6546326799</v>
      </c>
      <c r="K195" s="50">
        <v>240.58779999999999</v>
      </c>
      <c r="L195" s="50" t="s">
        <v>47</v>
      </c>
      <c r="M195" s="11"/>
    </row>
    <row r="196" spans="1:13" x14ac:dyDescent="0.25">
      <c r="A196" s="52">
        <f t="shared" si="10"/>
        <v>198</v>
      </c>
      <c r="B196" s="132">
        <f t="shared" si="11"/>
        <v>613604.55422885797</v>
      </c>
      <c r="C196" s="132">
        <f t="shared" si="12"/>
        <v>1171697.8228400699</v>
      </c>
      <c r="D196" s="75">
        <f t="shared" si="13"/>
        <v>240.27340000000001</v>
      </c>
      <c r="E196" s="85" t="str">
        <f t="shared" si="14"/>
        <v>KPm/ZO</v>
      </c>
      <c r="F196" s="2"/>
      <c r="G196" s="2"/>
      <c r="H196" s="50">
        <v>198</v>
      </c>
      <c r="I196" s="50">
        <v>-613604.55422885797</v>
      </c>
      <c r="J196" s="50">
        <v>-1171697.8228400699</v>
      </c>
      <c r="K196" s="50">
        <v>240.27340000000001</v>
      </c>
      <c r="L196" s="50" t="s">
        <v>48</v>
      </c>
      <c r="M196" s="11"/>
    </row>
    <row r="197" spans="1:13" x14ac:dyDescent="0.25">
      <c r="A197" s="52">
        <f t="shared" ref="A197:A216" si="15">H197</f>
        <v>199</v>
      </c>
      <c r="B197" s="132">
        <f t="shared" ref="B197:B216" si="16">-I197</f>
        <v>613741.56165919802</v>
      </c>
      <c r="C197" s="132">
        <f t="shared" ref="C197:C216" si="17">-J197</f>
        <v>1171615.56824519</v>
      </c>
      <c r="D197" s="75">
        <f t="shared" ref="D197:D216" si="18">K197</f>
        <v>238.71340000000001</v>
      </c>
      <c r="E197" s="85" t="str">
        <f t="shared" ref="E197:E216" si="19">L197</f>
        <v>VB6</v>
      </c>
      <c r="F197" s="2"/>
      <c r="G197" s="2"/>
      <c r="H197" s="50">
        <v>199</v>
      </c>
      <c r="I197" s="50">
        <v>-613741.56165919802</v>
      </c>
      <c r="J197" s="50">
        <v>-1171615.56824519</v>
      </c>
      <c r="K197" s="50">
        <v>238.71340000000001</v>
      </c>
      <c r="L197" s="50" t="s">
        <v>60</v>
      </c>
      <c r="M197" s="11"/>
    </row>
    <row r="198" spans="1:13" x14ac:dyDescent="0.25">
      <c r="A198" s="52">
        <f t="shared" si="15"/>
        <v>200</v>
      </c>
      <c r="B198" s="132">
        <f t="shared" si="16"/>
        <v>613677.71278532199</v>
      </c>
      <c r="C198" s="132">
        <f t="shared" si="17"/>
        <v>1171469.11399997</v>
      </c>
      <c r="D198" s="75">
        <f t="shared" si="18"/>
        <v>237.15389999999999</v>
      </c>
      <c r="E198" s="85" t="str">
        <f t="shared" si="19"/>
        <v>KO6</v>
      </c>
      <c r="F198" s="2"/>
      <c r="G198" s="2"/>
      <c r="H198" s="50">
        <v>200</v>
      </c>
      <c r="I198" s="50">
        <v>-613677.71278532199</v>
      </c>
      <c r="J198" s="50">
        <v>-1171469.11399997</v>
      </c>
      <c r="K198" s="50">
        <v>237.15389999999999</v>
      </c>
      <c r="L198" s="50" t="s">
        <v>61</v>
      </c>
      <c r="M198" s="11"/>
    </row>
    <row r="199" spans="1:13" x14ac:dyDescent="0.25">
      <c r="A199" s="52">
        <f t="shared" si="15"/>
        <v>201</v>
      </c>
      <c r="B199" s="132">
        <f t="shared" si="16"/>
        <v>613667.93383888004</v>
      </c>
      <c r="C199" s="132">
        <f t="shared" si="17"/>
        <v>1171445.0284603499</v>
      </c>
      <c r="D199" s="75">
        <f t="shared" si="18"/>
        <v>236.83949999999999</v>
      </c>
      <c r="E199" s="85" t="str">
        <f t="shared" si="19"/>
        <v>KP6</v>
      </c>
      <c r="F199" s="2"/>
      <c r="G199" s="2"/>
      <c r="H199" s="50">
        <v>201</v>
      </c>
      <c r="I199" s="50">
        <v>-613667.93383888004</v>
      </c>
      <c r="J199" s="50">
        <v>-1171445.0284603499</v>
      </c>
      <c r="K199" s="50">
        <v>236.83949999999999</v>
      </c>
      <c r="L199" s="50" t="s">
        <v>62</v>
      </c>
      <c r="M199" s="11"/>
    </row>
    <row r="200" spans="1:13" x14ac:dyDescent="0.25">
      <c r="A200" s="52">
        <f t="shared" si="15"/>
        <v>202</v>
      </c>
      <c r="B200" s="132">
        <f t="shared" si="16"/>
        <v>613656.55323945696</v>
      </c>
      <c r="C200" s="132">
        <f t="shared" si="17"/>
        <v>1171418.6682480201</v>
      </c>
      <c r="D200" s="75">
        <f t="shared" si="18"/>
        <v>236.4923</v>
      </c>
      <c r="E200" s="85" t="str">
        <f t="shared" si="19"/>
        <v>ZP7</v>
      </c>
      <c r="F200" s="2"/>
      <c r="G200" s="2"/>
      <c r="H200" s="50">
        <v>202</v>
      </c>
      <c r="I200" s="50">
        <v>-613656.55323945696</v>
      </c>
      <c r="J200" s="50">
        <v>-1171418.6682480201</v>
      </c>
      <c r="K200" s="50">
        <v>236.4923</v>
      </c>
      <c r="L200" s="50" t="s">
        <v>63</v>
      </c>
      <c r="M200" s="11"/>
    </row>
    <row r="201" spans="1:13" x14ac:dyDescent="0.25">
      <c r="A201" s="52">
        <f t="shared" si="15"/>
        <v>203</v>
      </c>
      <c r="B201" s="132">
        <f t="shared" si="16"/>
        <v>613646.42523184803</v>
      </c>
      <c r="C201" s="132">
        <f t="shared" si="17"/>
        <v>1171393.6459359999</v>
      </c>
      <c r="D201" s="75">
        <f t="shared" si="18"/>
        <v>236.16579999999999</v>
      </c>
      <c r="E201" s="85" t="str">
        <f t="shared" si="19"/>
        <v>ZO7</v>
      </c>
      <c r="F201" s="2"/>
      <c r="G201" s="2"/>
      <c r="H201" s="50">
        <v>203</v>
      </c>
      <c r="I201" s="50">
        <v>-613646.42523184803</v>
      </c>
      <c r="J201" s="50">
        <v>-1171393.6459359999</v>
      </c>
      <c r="K201" s="50">
        <v>236.16579999999999</v>
      </c>
      <c r="L201" s="50" t="s">
        <v>64</v>
      </c>
      <c r="M201" s="11"/>
    </row>
    <row r="202" spans="1:13" x14ac:dyDescent="0.25">
      <c r="A202" s="52">
        <f t="shared" si="15"/>
        <v>204</v>
      </c>
      <c r="B202" s="132">
        <f t="shared" si="16"/>
        <v>613630.64913835796</v>
      </c>
      <c r="C202" s="132">
        <f t="shared" si="17"/>
        <v>1171358.6681039301</v>
      </c>
      <c r="D202" s="75">
        <f t="shared" si="18"/>
        <v>235.7166</v>
      </c>
      <c r="E202" s="85" t="str">
        <f t="shared" si="19"/>
        <v>VB7</v>
      </c>
      <c r="F202" s="2"/>
      <c r="G202" s="2"/>
      <c r="H202" s="50">
        <v>204</v>
      </c>
      <c r="I202" s="50">
        <v>-613630.64913835796</v>
      </c>
      <c r="J202" s="50">
        <v>-1171358.6681039301</v>
      </c>
      <c r="K202" s="50">
        <v>235.7166</v>
      </c>
      <c r="L202" s="50" t="s">
        <v>65</v>
      </c>
      <c r="M202" s="11"/>
    </row>
    <row r="203" spans="1:13" x14ac:dyDescent="0.25">
      <c r="A203" s="52">
        <f t="shared" si="15"/>
        <v>205</v>
      </c>
      <c r="B203" s="132">
        <f t="shared" si="16"/>
        <v>613635.45143878495</v>
      </c>
      <c r="C203" s="132">
        <f t="shared" si="17"/>
        <v>1171320.5988016899</v>
      </c>
      <c r="D203" s="75">
        <f t="shared" si="18"/>
        <v>235.25819999999999</v>
      </c>
      <c r="E203" s="85" t="str">
        <f t="shared" si="19"/>
        <v>KO7</v>
      </c>
      <c r="F203" s="2"/>
      <c r="G203" s="2"/>
      <c r="H203" s="50">
        <v>205</v>
      </c>
      <c r="I203" s="50">
        <v>-613635.45143878495</v>
      </c>
      <c r="J203" s="50">
        <v>-1171320.5988016899</v>
      </c>
      <c r="K203" s="50">
        <v>235.25819999999999</v>
      </c>
      <c r="L203" s="50" t="s">
        <v>66</v>
      </c>
      <c r="M203" s="11"/>
    </row>
    <row r="204" spans="1:13" x14ac:dyDescent="0.25">
      <c r="A204" s="52">
        <f t="shared" si="15"/>
        <v>206</v>
      </c>
      <c r="B204" s="132">
        <f t="shared" si="16"/>
        <v>613637.78016325796</v>
      </c>
      <c r="C204" s="132">
        <f t="shared" si="17"/>
        <v>1171293.7051281</v>
      </c>
      <c r="D204" s="75">
        <f t="shared" si="18"/>
        <v>234.87020000000001</v>
      </c>
      <c r="E204" s="85" t="str">
        <f t="shared" si="19"/>
        <v>KP7</v>
      </c>
      <c r="F204" s="2"/>
      <c r="G204" s="2"/>
      <c r="H204" s="50">
        <v>206</v>
      </c>
      <c r="I204" s="50">
        <v>-613637.78016325796</v>
      </c>
      <c r="J204" s="50">
        <v>-1171293.7051281</v>
      </c>
      <c r="K204" s="50">
        <v>234.87020000000001</v>
      </c>
      <c r="L204" s="50" t="s">
        <v>67</v>
      </c>
      <c r="M204" s="11"/>
    </row>
    <row r="205" spans="1:13" x14ac:dyDescent="0.25">
      <c r="A205" s="52">
        <f t="shared" si="15"/>
        <v>207</v>
      </c>
      <c r="B205" s="132">
        <f t="shared" si="16"/>
        <v>613652.288220527</v>
      </c>
      <c r="C205" s="132">
        <f t="shared" si="17"/>
        <v>1171161.5380712301</v>
      </c>
      <c r="D205" s="75">
        <f t="shared" si="18"/>
        <v>232.9864</v>
      </c>
      <c r="E205" s="85" t="str">
        <f t="shared" si="19"/>
        <v>ZP8</v>
      </c>
      <c r="F205" s="2"/>
      <c r="G205" s="2"/>
      <c r="H205" s="50">
        <v>207</v>
      </c>
      <c r="I205" s="50">
        <v>-613652.288220527</v>
      </c>
      <c r="J205" s="50">
        <v>-1171161.5380712301</v>
      </c>
      <c r="K205" s="50">
        <v>232.9864</v>
      </c>
      <c r="L205" s="50" t="s">
        <v>68</v>
      </c>
      <c r="M205" s="11"/>
    </row>
    <row r="206" spans="1:13" x14ac:dyDescent="0.25">
      <c r="A206" s="52">
        <f t="shared" si="15"/>
        <v>208</v>
      </c>
      <c r="B206" s="132">
        <f t="shared" si="16"/>
        <v>613656.797262965</v>
      </c>
      <c r="C206" s="132">
        <f t="shared" si="17"/>
        <v>1171128.8578556201</v>
      </c>
      <c r="D206" s="75">
        <f t="shared" si="18"/>
        <v>232.54570000000001</v>
      </c>
      <c r="E206" s="85" t="str">
        <f t="shared" si="19"/>
        <v>ZO8</v>
      </c>
      <c r="F206" s="2"/>
      <c r="G206" s="2"/>
      <c r="H206" s="50">
        <v>208</v>
      </c>
      <c r="I206" s="50">
        <v>-613656.797262965</v>
      </c>
      <c r="J206" s="50">
        <v>-1171128.8578556201</v>
      </c>
      <c r="K206" s="50">
        <v>232.54570000000001</v>
      </c>
      <c r="L206" s="50" t="s">
        <v>69</v>
      </c>
      <c r="M206" s="11"/>
    </row>
    <row r="207" spans="1:13" x14ac:dyDescent="0.25">
      <c r="A207" s="52">
        <f t="shared" si="15"/>
        <v>209</v>
      </c>
      <c r="B207" s="132">
        <f t="shared" si="16"/>
        <v>613663.58949924901</v>
      </c>
      <c r="C207" s="132">
        <f t="shared" si="17"/>
        <v>1171058.5844696499</v>
      </c>
      <c r="D207" s="75">
        <f t="shared" si="18"/>
        <v>231.67449999999999</v>
      </c>
      <c r="E207" s="85" t="str">
        <f t="shared" si="19"/>
        <v>VB8</v>
      </c>
      <c r="F207" s="2"/>
      <c r="G207" s="2"/>
      <c r="H207" s="50">
        <v>209</v>
      </c>
      <c r="I207" s="50">
        <v>-613663.58949924901</v>
      </c>
      <c r="J207" s="50">
        <v>-1171058.5844696499</v>
      </c>
      <c r="K207" s="50">
        <v>231.67449999999999</v>
      </c>
      <c r="L207" s="50" t="s">
        <v>70</v>
      </c>
      <c r="M207" s="11"/>
    </row>
    <row r="208" spans="1:13" x14ac:dyDescent="0.25">
      <c r="A208" s="52">
        <f t="shared" si="15"/>
        <v>210</v>
      </c>
      <c r="B208" s="132">
        <f t="shared" si="16"/>
        <v>613721.02139174705</v>
      </c>
      <c r="C208" s="132">
        <f t="shared" si="17"/>
        <v>1171017.5227968399</v>
      </c>
      <c r="D208" s="75">
        <f t="shared" si="18"/>
        <v>230.88059999999999</v>
      </c>
      <c r="E208" s="85" t="str">
        <f t="shared" si="19"/>
        <v>KO8</v>
      </c>
      <c r="F208" s="2"/>
      <c r="G208" s="2"/>
      <c r="H208" s="50">
        <v>210</v>
      </c>
      <c r="I208" s="50">
        <v>-613721.02139174705</v>
      </c>
      <c r="J208" s="50">
        <v>-1171017.5227968399</v>
      </c>
      <c r="K208" s="50">
        <v>230.88059999999999</v>
      </c>
      <c r="L208" s="50" t="s">
        <v>71</v>
      </c>
      <c r="M208" s="11"/>
    </row>
    <row r="209" spans="1:13" x14ac:dyDescent="0.25">
      <c r="A209" s="52">
        <f t="shared" si="15"/>
        <v>211</v>
      </c>
      <c r="B209" s="132">
        <f t="shared" si="16"/>
        <v>613747.05370145396</v>
      </c>
      <c r="C209" s="132">
        <f t="shared" si="17"/>
        <v>1170997.25837465</v>
      </c>
      <c r="D209" s="75">
        <f t="shared" si="18"/>
        <v>230.4804</v>
      </c>
      <c r="E209" s="85" t="str">
        <f t="shared" si="19"/>
        <v>KP8</v>
      </c>
      <c r="F209" s="2"/>
      <c r="G209" s="2"/>
      <c r="H209" s="50">
        <v>211</v>
      </c>
      <c r="I209" s="50">
        <v>-613747.05370145396</v>
      </c>
      <c r="J209" s="50">
        <v>-1170997.25837465</v>
      </c>
      <c r="K209" s="50">
        <v>230.4804</v>
      </c>
      <c r="L209" s="50" t="s">
        <v>72</v>
      </c>
      <c r="M209" s="11"/>
    </row>
    <row r="210" spans="1:13" x14ac:dyDescent="0.25">
      <c r="A210" s="52">
        <f t="shared" si="15"/>
        <v>212</v>
      </c>
      <c r="B210" s="132">
        <f t="shared" si="16"/>
        <v>613842.80455908901</v>
      </c>
      <c r="C210" s="132">
        <f t="shared" si="17"/>
        <v>1170926.9045458599</v>
      </c>
      <c r="D210" s="75">
        <f t="shared" si="18"/>
        <v>228.72829999999999</v>
      </c>
      <c r="E210" s="85" t="str">
        <f t="shared" si="19"/>
        <v>ZP9</v>
      </c>
      <c r="F210" s="2"/>
      <c r="G210" s="2"/>
      <c r="H210" s="50">
        <v>212</v>
      </c>
      <c r="I210" s="50">
        <v>-613842.80455908901</v>
      </c>
      <c r="J210" s="50">
        <v>-1170926.9045458599</v>
      </c>
      <c r="K210" s="50">
        <v>228.72829999999999</v>
      </c>
      <c r="L210" s="50" t="s">
        <v>73</v>
      </c>
      <c r="M210" s="11"/>
    </row>
    <row r="211" spans="1:13" x14ac:dyDescent="0.25">
      <c r="A211" s="52">
        <f t="shared" si="15"/>
        <v>213</v>
      </c>
      <c r="B211" s="132">
        <f t="shared" si="16"/>
        <v>613854.94749322301</v>
      </c>
      <c r="C211" s="132">
        <f t="shared" si="17"/>
        <v>1170918.09874553</v>
      </c>
      <c r="D211" s="75">
        <f t="shared" si="18"/>
        <v>205.44579999999999</v>
      </c>
      <c r="E211" s="85" t="str">
        <f t="shared" si="19"/>
        <v>ZO9</v>
      </c>
      <c r="F211" s="2"/>
      <c r="G211" s="2"/>
      <c r="H211" s="50">
        <v>213</v>
      </c>
      <c r="I211" s="50">
        <v>-613854.94749322301</v>
      </c>
      <c r="J211" s="50">
        <v>-1170918.09874553</v>
      </c>
      <c r="K211" s="50">
        <v>205.44579999999999</v>
      </c>
      <c r="L211" s="50" t="s">
        <v>74</v>
      </c>
      <c r="M211" s="11"/>
    </row>
    <row r="212" spans="1:13" x14ac:dyDescent="0.25">
      <c r="A212" s="52">
        <f t="shared" si="15"/>
        <v>214</v>
      </c>
      <c r="B212" s="132">
        <f t="shared" si="16"/>
        <v>613891.51884558494</v>
      </c>
      <c r="C212" s="132">
        <f t="shared" si="17"/>
        <v>1170891.11127302</v>
      </c>
      <c r="D212" s="75">
        <f t="shared" si="18"/>
        <v>227.83600000000001</v>
      </c>
      <c r="E212" s="85" t="str">
        <f t="shared" si="19"/>
        <v>VB9</v>
      </c>
      <c r="F212" s="2"/>
      <c r="G212" s="2"/>
      <c r="H212" s="50">
        <v>214</v>
      </c>
      <c r="I212" s="50">
        <v>-613891.51884558494</v>
      </c>
      <c r="J212" s="50">
        <v>-1170891.11127302</v>
      </c>
      <c r="K212" s="50">
        <v>227.83600000000001</v>
      </c>
      <c r="L212" s="50" t="s">
        <v>75</v>
      </c>
      <c r="M212" s="11"/>
    </row>
    <row r="213" spans="1:13" x14ac:dyDescent="0.25">
      <c r="A213" s="52">
        <f t="shared" si="15"/>
        <v>215</v>
      </c>
      <c r="B213" s="132">
        <f t="shared" si="16"/>
        <v>613933.92013173795</v>
      </c>
      <c r="C213" s="132">
        <f t="shared" si="17"/>
        <v>1170874.74305936</v>
      </c>
      <c r="D213" s="75">
        <f t="shared" si="18"/>
        <v>227.16630000000001</v>
      </c>
      <c r="E213" s="85" t="str">
        <f t="shared" si="19"/>
        <v>KO9</v>
      </c>
      <c r="F213" s="2"/>
      <c r="G213" s="2"/>
      <c r="H213" s="50">
        <v>215</v>
      </c>
      <c r="I213" s="50">
        <v>-613933.92013173795</v>
      </c>
      <c r="J213" s="50">
        <v>-1170874.74305936</v>
      </c>
      <c r="K213" s="50">
        <v>227.16630000000001</v>
      </c>
      <c r="L213" s="50" t="s">
        <v>76</v>
      </c>
      <c r="M213" s="11"/>
    </row>
    <row r="214" spans="1:13" x14ac:dyDescent="0.25">
      <c r="A214" s="52">
        <f t="shared" si="15"/>
        <v>216</v>
      </c>
      <c r="B214" s="132">
        <f t="shared" si="16"/>
        <v>613947.86806267104</v>
      </c>
      <c r="C214" s="132">
        <f t="shared" si="17"/>
        <v>1170869.2250713599</v>
      </c>
      <c r="D214" s="75">
        <f t="shared" si="18"/>
        <v>226.94380000000001</v>
      </c>
      <c r="E214" s="85" t="str">
        <f t="shared" si="19"/>
        <v>KP9</v>
      </c>
      <c r="F214" s="2"/>
      <c r="G214" s="2"/>
      <c r="H214" s="50">
        <v>216</v>
      </c>
      <c r="I214" s="50">
        <v>-613947.86806267104</v>
      </c>
      <c r="J214" s="50">
        <v>-1170869.2250713599</v>
      </c>
      <c r="K214" s="50">
        <v>226.94380000000001</v>
      </c>
      <c r="L214" s="50" t="s">
        <v>77</v>
      </c>
      <c r="M214" s="11"/>
    </row>
    <row r="215" spans="1:13" x14ac:dyDescent="0.25">
      <c r="A215" s="52">
        <f t="shared" si="15"/>
        <v>217</v>
      </c>
      <c r="B215" s="132">
        <f t="shared" si="16"/>
        <v>614038.67127969</v>
      </c>
      <c r="C215" s="132">
        <f t="shared" si="17"/>
        <v>1170833.9568347901</v>
      </c>
      <c r="D215" s="75">
        <f t="shared" si="18"/>
        <v>225.67189999999999</v>
      </c>
      <c r="E215" s="85" t="str">
        <f t="shared" si="19"/>
        <v>ZP10</v>
      </c>
      <c r="F215" s="2"/>
      <c r="G215" s="2"/>
      <c r="H215" s="50">
        <v>217</v>
      </c>
      <c r="I215" s="50">
        <v>-614038.67127969</v>
      </c>
      <c r="J215" s="50">
        <v>-1170833.9568347901</v>
      </c>
      <c r="K215" s="50">
        <v>225.67189999999999</v>
      </c>
      <c r="L215" s="50" t="s">
        <v>78</v>
      </c>
      <c r="M215" s="11"/>
    </row>
    <row r="216" spans="1:13" x14ac:dyDescent="0.25">
      <c r="A216" s="52">
        <f t="shared" si="15"/>
        <v>218</v>
      </c>
      <c r="B216" s="132">
        <f t="shared" si="16"/>
        <v>614062.69655659399</v>
      </c>
      <c r="C216" s="132">
        <f t="shared" si="17"/>
        <v>1170824.0301192801</v>
      </c>
      <c r="D216" s="75">
        <f t="shared" si="18"/>
        <v>225.38669999999999</v>
      </c>
      <c r="E216" s="85" t="str">
        <f t="shared" si="19"/>
        <v>ZO10</v>
      </c>
      <c r="F216" s="2"/>
      <c r="G216" s="2"/>
      <c r="H216" s="50">
        <v>218</v>
      </c>
      <c r="I216" s="50">
        <v>-614062.69655659399</v>
      </c>
      <c r="J216" s="50">
        <v>-1170824.0301192801</v>
      </c>
      <c r="K216" s="50">
        <v>225.38669999999999</v>
      </c>
      <c r="L216" s="50" t="s">
        <v>79</v>
      </c>
      <c r="M216" s="11"/>
    </row>
    <row r="217" spans="1:13" x14ac:dyDescent="0.25">
      <c r="A217" s="52">
        <f t="shared" ref="A217:A232" si="20">H217</f>
        <v>219</v>
      </c>
      <c r="B217" s="132">
        <f t="shared" ref="B217:B232" si="21">-I217</f>
        <v>614162.35817391903</v>
      </c>
      <c r="C217" s="132">
        <f t="shared" ref="C217:C232" si="22">-J217</f>
        <v>1170785.91648127</v>
      </c>
      <c r="D217" s="75">
        <f t="shared" ref="D217:D232" si="23">K217</f>
        <v>224.26480000000001</v>
      </c>
      <c r="E217" s="85" t="str">
        <f t="shared" ref="E217:E232" si="24">L217</f>
        <v>VB10</v>
      </c>
      <c r="F217" s="2"/>
      <c r="G217" s="2"/>
      <c r="H217" s="50">
        <v>219</v>
      </c>
      <c r="I217" s="50">
        <v>-614162.35817391903</v>
      </c>
      <c r="J217" s="50">
        <v>-1170785.91648127</v>
      </c>
      <c r="K217" s="50">
        <v>224.26480000000001</v>
      </c>
      <c r="L217" s="50" t="s">
        <v>80</v>
      </c>
      <c r="M217" s="11"/>
    </row>
    <row r="218" spans="1:13" x14ac:dyDescent="0.25">
      <c r="A218" s="52">
        <f t="shared" si="20"/>
        <v>220</v>
      </c>
      <c r="B218" s="132">
        <f t="shared" si="21"/>
        <v>614176.215335891</v>
      </c>
      <c r="C218" s="132">
        <f t="shared" si="22"/>
        <v>1170680.1191919199</v>
      </c>
      <c r="D218" s="75">
        <f t="shared" si="23"/>
        <v>222.9529</v>
      </c>
      <c r="E218" s="85" t="str">
        <f t="shared" si="24"/>
        <v>KO10</v>
      </c>
      <c r="F218" s="2"/>
      <c r="G218" s="2"/>
      <c r="H218" s="50">
        <v>220</v>
      </c>
      <c r="I218" s="50">
        <v>-614176.215335891</v>
      </c>
      <c r="J218" s="50">
        <v>-1170680.1191919199</v>
      </c>
      <c r="K218" s="50">
        <v>222.9529</v>
      </c>
      <c r="L218" s="50" t="s">
        <v>81</v>
      </c>
    </row>
    <row r="219" spans="1:13" x14ac:dyDescent="0.25">
      <c r="A219" s="52">
        <f t="shared" si="20"/>
        <v>221</v>
      </c>
      <c r="B219" s="132">
        <f t="shared" si="21"/>
        <v>614180.27426937805</v>
      </c>
      <c r="C219" s="132">
        <f t="shared" si="22"/>
        <v>1170654.4427694699</v>
      </c>
      <c r="D219" s="75">
        <f t="shared" si="23"/>
        <v>222.5941</v>
      </c>
      <c r="E219" s="85" t="str">
        <f t="shared" si="24"/>
        <v>KP10</v>
      </c>
      <c r="F219" s="2"/>
      <c r="G219" s="2"/>
      <c r="H219" s="50">
        <v>221</v>
      </c>
      <c r="I219" s="50">
        <v>-614180.27426937805</v>
      </c>
      <c r="J219" s="50">
        <v>-1170654.4427694699</v>
      </c>
      <c r="K219" s="50">
        <v>222.5941</v>
      </c>
      <c r="L219" s="50" t="s">
        <v>82</v>
      </c>
    </row>
    <row r="220" spans="1:13" x14ac:dyDescent="0.25">
      <c r="A220" s="52">
        <f t="shared" si="20"/>
        <v>222</v>
      </c>
      <c r="B220" s="132">
        <f t="shared" si="21"/>
        <v>614186.38015330699</v>
      </c>
      <c r="C220" s="132">
        <f t="shared" si="22"/>
        <v>1170609.6359517199</v>
      </c>
      <c r="D220" s="75">
        <f t="shared" si="23"/>
        <v>221.97020000000001</v>
      </c>
      <c r="E220" s="85" t="str">
        <f t="shared" si="24"/>
        <v>ZP11</v>
      </c>
      <c r="F220" s="2"/>
      <c r="G220" s="2"/>
      <c r="H220" s="50">
        <v>222</v>
      </c>
      <c r="I220" s="50">
        <v>-614186.38015330699</v>
      </c>
      <c r="J220" s="50">
        <v>-1170609.6359517199</v>
      </c>
      <c r="K220" s="50">
        <v>221.97020000000001</v>
      </c>
      <c r="L220" s="50" t="s">
        <v>83</v>
      </c>
    </row>
    <row r="221" spans="1:13" x14ac:dyDescent="0.25">
      <c r="A221" s="52">
        <f t="shared" si="20"/>
        <v>223</v>
      </c>
      <c r="B221" s="132">
        <f t="shared" si="21"/>
        <v>614189.77352888905</v>
      </c>
      <c r="C221" s="132">
        <f t="shared" si="22"/>
        <v>1170586.8891437899</v>
      </c>
      <c r="D221" s="75">
        <f t="shared" si="23"/>
        <v>221.65289999999999</v>
      </c>
      <c r="E221" s="85" t="str">
        <f t="shared" si="24"/>
        <v>ZO11</v>
      </c>
      <c r="F221" s="2"/>
      <c r="G221" s="2"/>
      <c r="H221" s="50">
        <v>223</v>
      </c>
      <c r="I221" s="50">
        <v>-614189.77352888905</v>
      </c>
      <c r="J221" s="50">
        <v>-1170586.8891437899</v>
      </c>
      <c r="K221" s="50">
        <v>221.65289999999999</v>
      </c>
      <c r="L221" s="50" t="s">
        <v>84</v>
      </c>
    </row>
    <row r="222" spans="1:13" x14ac:dyDescent="0.25">
      <c r="A222" s="52">
        <f t="shared" si="20"/>
        <v>224</v>
      </c>
      <c r="B222" s="132">
        <f t="shared" si="21"/>
        <v>614195.60467806202</v>
      </c>
      <c r="C222" s="132">
        <f t="shared" si="22"/>
        <v>1170541.94360704</v>
      </c>
      <c r="D222" s="75">
        <f t="shared" si="23"/>
        <v>221.09</v>
      </c>
      <c r="E222" s="85" t="str">
        <f t="shared" si="24"/>
        <v>VB11</v>
      </c>
      <c r="F222" s="2"/>
      <c r="G222" s="2"/>
      <c r="H222" s="50">
        <v>224</v>
      </c>
      <c r="I222" s="50">
        <v>-614195.60467806202</v>
      </c>
      <c r="J222" s="50">
        <v>-1170541.94360704</v>
      </c>
      <c r="K222" s="50">
        <v>221.09</v>
      </c>
      <c r="L222" s="50" t="s">
        <v>85</v>
      </c>
    </row>
    <row r="223" spans="1:13" x14ac:dyDescent="0.25">
      <c r="A223" s="52">
        <f t="shared" si="20"/>
        <v>225</v>
      </c>
      <c r="B223" s="132">
        <f t="shared" si="21"/>
        <v>614217.82893188903</v>
      </c>
      <c r="C223" s="132">
        <f t="shared" si="22"/>
        <v>1170502.4444156999</v>
      </c>
      <c r="D223" s="75">
        <f t="shared" si="23"/>
        <v>220.5309</v>
      </c>
      <c r="E223" s="85" t="str">
        <f t="shared" si="24"/>
        <v>KO11</v>
      </c>
      <c r="F223" s="2"/>
      <c r="G223" s="2"/>
      <c r="H223" s="50">
        <v>225</v>
      </c>
      <c r="I223" s="50">
        <v>-614217.82893188903</v>
      </c>
      <c r="J223" s="50">
        <v>-1170502.4444156999</v>
      </c>
      <c r="K223" s="50">
        <v>220.5309</v>
      </c>
      <c r="L223" s="50" t="s">
        <v>86</v>
      </c>
    </row>
    <row r="224" spans="1:13" x14ac:dyDescent="0.25">
      <c r="A224" s="52">
        <f t="shared" si="20"/>
        <v>226</v>
      </c>
      <c r="B224" s="132">
        <f t="shared" si="21"/>
        <v>614228.72224065999</v>
      </c>
      <c r="C224" s="132">
        <f t="shared" si="22"/>
        <v>1170482.18933997</v>
      </c>
      <c r="D224" s="75">
        <f t="shared" si="23"/>
        <v>220.24299999999999</v>
      </c>
      <c r="E224" s="85" t="str">
        <f t="shared" si="24"/>
        <v>KP11</v>
      </c>
      <c r="F224" s="2"/>
      <c r="G224" s="2"/>
      <c r="H224" s="50">
        <v>226</v>
      </c>
      <c r="I224" s="50">
        <v>-614228.72224065999</v>
      </c>
      <c r="J224" s="50">
        <v>-1170482.18933997</v>
      </c>
      <c r="K224" s="50">
        <v>220.24299999999999</v>
      </c>
      <c r="L224" s="50" t="s">
        <v>87</v>
      </c>
    </row>
    <row r="225" spans="1:12" x14ac:dyDescent="0.25">
      <c r="A225" s="52">
        <f t="shared" si="20"/>
        <v>227</v>
      </c>
      <c r="B225" s="132">
        <f t="shared" si="21"/>
        <v>614259.05087726901</v>
      </c>
      <c r="C225" s="132">
        <f t="shared" si="22"/>
        <v>1170427.46715302</v>
      </c>
      <c r="D225" s="75">
        <f t="shared" si="23"/>
        <v>219.4597</v>
      </c>
      <c r="E225" s="85" t="str">
        <f t="shared" si="24"/>
        <v>ZP12</v>
      </c>
      <c r="F225" s="2"/>
      <c r="G225" s="2"/>
      <c r="H225" s="50">
        <v>227</v>
      </c>
      <c r="I225" s="50">
        <v>-614259.05087726901</v>
      </c>
      <c r="J225" s="50">
        <v>-1170427.46715302</v>
      </c>
      <c r="K225" s="50">
        <v>219.4597</v>
      </c>
      <c r="L225" s="50" t="s">
        <v>88</v>
      </c>
    </row>
    <row r="226" spans="1:12" x14ac:dyDescent="0.25">
      <c r="A226" s="52">
        <f t="shared" si="20"/>
        <v>228</v>
      </c>
      <c r="B226" s="132">
        <f t="shared" si="21"/>
        <v>614269.00542139902</v>
      </c>
      <c r="C226" s="132">
        <f t="shared" si="22"/>
        <v>1170408.9778430001</v>
      </c>
      <c r="D226" s="75">
        <f t="shared" si="23"/>
        <v>219.19669999999999</v>
      </c>
      <c r="E226" s="85" t="str">
        <f t="shared" si="24"/>
        <v>ZO12</v>
      </c>
      <c r="F226" s="2"/>
      <c r="G226" s="2"/>
      <c r="H226" s="50">
        <v>228</v>
      </c>
      <c r="I226" s="50">
        <v>-614269.00542139902</v>
      </c>
      <c r="J226" s="50">
        <v>-1170408.9778430001</v>
      </c>
      <c r="K226" s="50">
        <v>219.19669999999999</v>
      </c>
      <c r="L226" s="50" t="s">
        <v>89</v>
      </c>
    </row>
    <row r="227" spans="1:12" x14ac:dyDescent="0.25">
      <c r="A227" s="52">
        <f t="shared" si="20"/>
        <v>229</v>
      </c>
      <c r="B227" s="132">
        <f t="shared" si="21"/>
        <v>614290.94922419905</v>
      </c>
      <c r="C227" s="132">
        <f t="shared" si="22"/>
        <v>1170369.9127259499</v>
      </c>
      <c r="D227" s="75">
        <f t="shared" si="23"/>
        <v>218.64429999999999</v>
      </c>
      <c r="E227" s="85" t="str">
        <f t="shared" si="24"/>
        <v>VB12</v>
      </c>
      <c r="F227" s="2"/>
      <c r="G227" s="2"/>
      <c r="H227" s="50">
        <v>229</v>
      </c>
      <c r="I227" s="50">
        <v>-614290.94922419905</v>
      </c>
      <c r="J227" s="50">
        <v>-1170369.9127259499</v>
      </c>
      <c r="K227" s="50">
        <v>218.64429999999999</v>
      </c>
      <c r="L227" s="50" t="s">
        <v>90</v>
      </c>
    </row>
    <row r="228" spans="1:12" x14ac:dyDescent="0.25">
      <c r="A228" s="52">
        <f t="shared" si="20"/>
        <v>230</v>
      </c>
      <c r="B228" s="132">
        <f t="shared" si="21"/>
        <v>614296.30106776499</v>
      </c>
      <c r="C228" s="132">
        <f t="shared" si="22"/>
        <v>1170325.42709206</v>
      </c>
      <c r="D228" s="75">
        <f t="shared" si="23"/>
        <v>218.09190000000001</v>
      </c>
      <c r="E228" s="85" t="str">
        <f t="shared" si="24"/>
        <v>KO12</v>
      </c>
      <c r="F228" s="2"/>
      <c r="G228" s="2"/>
      <c r="H228" s="50">
        <v>230</v>
      </c>
      <c r="I228" s="50">
        <v>-614296.30106776499</v>
      </c>
      <c r="J228" s="50">
        <v>-1170325.42709206</v>
      </c>
      <c r="K228" s="50">
        <v>218.09190000000001</v>
      </c>
      <c r="L228" s="50" t="s">
        <v>91</v>
      </c>
    </row>
    <row r="229" spans="1:12" x14ac:dyDescent="0.25">
      <c r="A229" s="52">
        <f t="shared" si="20"/>
        <v>231</v>
      </c>
      <c r="B229" s="132">
        <f t="shared" si="21"/>
        <v>614299.18221203203</v>
      </c>
      <c r="C229" s="132">
        <f t="shared" si="22"/>
        <v>1170304.6269348101</v>
      </c>
      <c r="D229" s="75">
        <f t="shared" si="23"/>
        <v>217.82900000000001</v>
      </c>
      <c r="E229" s="85" t="str">
        <f t="shared" si="24"/>
        <v>KP12</v>
      </c>
      <c r="F229" s="2"/>
      <c r="G229" s="2"/>
      <c r="H229" s="50">
        <v>231</v>
      </c>
      <c r="I229" s="50">
        <v>-614299.18221203203</v>
      </c>
      <c r="J229" s="50">
        <v>-1170304.6269348101</v>
      </c>
      <c r="K229" s="50">
        <v>217.82900000000001</v>
      </c>
      <c r="L229" s="50" t="s">
        <v>92</v>
      </c>
    </row>
    <row r="230" spans="1:12" x14ac:dyDescent="0.25">
      <c r="A230" s="52">
        <f t="shared" si="20"/>
        <v>232</v>
      </c>
      <c r="B230" s="132">
        <f t="shared" si="21"/>
        <v>614337.06629205798</v>
      </c>
      <c r="C230" s="132">
        <f t="shared" si="22"/>
        <v>1170004.2144738301</v>
      </c>
      <c r="D230" s="75">
        <f t="shared" si="23"/>
        <v>215.27330000000001</v>
      </c>
      <c r="E230" s="85" t="str">
        <f t="shared" si="24"/>
        <v>ZP13</v>
      </c>
      <c r="F230" s="2"/>
      <c r="G230" s="2"/>
      <c r="H230" s="50">
        <v>232</v>
      </c>
      <c r="I230" s="50">
        <v>-614337.06629205798</v>
      </c>
      <c r="J230" s="50">
        <v>-1170004.2144738301</v>
      </c>
      <c r="K230" s="50">
        <v>215.27330000000001</v>
      </c>
      <c r="L230" s="50" t="s">
        <v>453</v>
      </c>
    </row>
    <row r="231" spans="1:12" x14ac:dyDescent="0.25">
      <c r="A231" s="52">
        <f t="shared" si="20"/>
        <v>233</v>
      </c>
      <c r="B231" s="132">
        <f t="shared" si="21"/>
        <v>614340.37810877</v>
      </c>
      <c r="C231" s="132">
        <f t="shared" si="22"/>
        <v>1169981.4575415801</v>
      </c>
      <c r="D231" s="75">
        <f t="shared" si="23"/>
        <v>214.9923</v>
      </c>
      <c r="E231" s="85" t="str">
        <f t="shared" si="24"/>
        <v>ZO13</v>
      </c>
      <c r="F231" s="2"/>
      <c r="G231" s="2"/>
      <c r="H231" s="50">
        <v>233</v>
      </c>
      <c r="I231" s="50">
        <v>-614340.37810877</v>
      </c>
      <c r="J231" s="50">
        <v>-1169981.4575415801</v>
      </c>
      <c r="K231" s="50">
        <v>214.9923</v>
      </c>
      <c r="L231" s="50" t="s">
        <v>93</v>
      </c>
    </row>
    <row r="232" spans="1:12" x14ac:dyDescent="0.25">
      <c r="A232" s="52">
        <f t="shared" si="20"/>
        <v>234</v>
      </c>
      <c r="B232" s="132">
        <f t="shared" si="21"/>
        <v>614348.67997347703</v>
      </c>
      <c r="C232" s="132">
        <f t="shared" si="22"/>
        <v>1169912.12052265</v>
      </c>
      <c r="D232" s="75">
        <f t="shared" si="23"/>
        <v>214.1891</v>
      </c>
      <c r="E232" s="85" t="str">
        <f t="shared" si="24"/>
        <v>VB13</v>
      </c>
      <c r="F232" s="2"/>
      <c r="G232" s="2"/>
      <c r="H232" s="50">
        <v>234</v>
      </c>
      <c r="I232" s="50">
        <v>-614348.67997347703</v>
      </c>
      <c r="J232" s="50">
        <v>-1169912.12052265</v>
      </c>
      <c r="K232" s="50">
        <v>214.1891</v>
      </c>
      <c r="L232" s="50" t="s">
        <v>94</v>
      </c>
    </row>
    <row r="233" spans="1:12" x14ac:dyDescent="0.25">
      <c r="A233" s="52">
        <f t="shared" ref="A233:A296" si="25">H233</f>
        <v>235</v>
      </c>
      <c r="B233" s="132">
        <f t="shared" ref="B233:B296" si="26">-I233</f>
        <v>614403.39346106898</v>
      </c>
      <c r="C233" s="132">
        <f t="shared" ref="C233:C296" si="27">-J233</f>
        <v>1169868.7272348299</v>
      </c>
      <c r="D233" s="75">
        <f t="shared" ref="D233:D296" si="28">K233</f>
        <v>213.386</v>
      </c>
      <c r="E233" s="85" t="str">
        <f t="shared" ref="E233:E296" si="29">L233</f>
        <v>KO13</v>
      </c>
      <c r="F233" s="2"/>
      <c r="G233" s="2"/>
      <c r="H233" s="50">
        <v>235</v>
      </c>
      <c r="I233" s="50">
        <v>-614403.39346106898</v>
      </c>
      <c r="J233" s="50">
        <v>-1169868.7272348299</v>
      </c>
      <c r="K233" s="50">
        <v>213.386</v>
      </c>
      <c r="L233" s="50" t="s">
        <v>95</v>
      </c>
    </row>
    <row r="234" spans="1:12" x14ac:dyDescent="0.25">
      <c r="A234" s="52">
        <f t="shared" si="25"/>
        <v>236</v>
      </c>
      <c r="B234" s="132">
        <f t="shared" si="26"/>
        <v>614421.04330192297</v>
      </c>
      <c r="C234" s="132">
        <f t="shared" si="27"/>
        <v>1169853.98514499</v>
      </c>
      <c r="D234" s="75">
        <f t="shared" si="28"/>
        <v>213.10499999999999</v>
      </c>
      <c r="E234" s="85" t="str">
        <f t="shared" si="29"/>
        <v>KP13</v>
      </c>
      <c r="H234" s="50">
        <v>236</v>
      </c>
      <c r="I234" s="50">
        <v>-614421.04330192297</v>
      </c>
      <c r="J234" s="50">
        <v>-1169853.98514499</v>
      </c>
      <c r="K234" s="50">
        <v>213.10499999999999</v>
      </c>
      <c r="L234" s="50" t="s">
        <v>454</v>
      </c>
    </row>
    <row r="235" spans="1:12" x14ac:dyDescent="0.25">
      <c r="A235" s="52">
        <f t="shared" si="25"/>
        <v>237</v>
      </c>
      <c r="B235" s="132">
        <f t="shared" si="26"/>
        <v>614447.50073767104</v>
      </c>
      <c r="C235" s="132">
        <f t="shared" si="27"/>
        <v>1169832.7297238801</v>
      </c>
      <c r="D235" s="75">
        <f t="shared" si="28"/>
        <v>212.70269999999999</v>
      </c>
      <c r="E235" s="85" t="str">
        <f t="shared" si="29"/>
        <v>ZP14</v>
      </c>
      <c r="H235" s="50">
        <v>237</v>
      </c>
      <c r="I235" s="50">
        <v>-614447.50073767104</v>
      </c>
      <c r="J235" s="50">
        <v>-1169832.7297238801</v>
      </c>
      <c r="K235" s="50">
        <v>212.70269999999999</v>
      </c>
      <c r="L235" s="50" t="s">
        <v>96</v>
      </c>
    </row>
    <row r="236" spans="1:12" x14ac:dyDescent="0.25">
      <c r="A236" s="52">
        <f t="shared" si="25"/>
        <v>238</v>
      </c>
      <c r="B236" s="132">
        <f t="shared" si="26"/>
        <v>614468.11067351303</v>
      </c>
      <c r="C236" s="132">
        <f t="shared" si="27"/>
        <v>1169816.88732158</v>
      </c>
      <c r="D236" s="75">
        <f t="shared" si="28"/>
        <v>205.54490000000001</v>
      </c>
      <c r="E236" s="85" t="str">
        <f t="shared" si="29"/>
        <v>ZO14</v>
      </c>
      <c r="H236" s="50">
        <v>238</v>
      </c>
      <c r="I236" s="50">
        <v>-614468.11067351303</v>
      </c>
      <c r="J236" s="50">
        <v>-1169816.88732158</v>
      </c>
      <c r="K236" s="50">
        <v>205.54490000000001</v>
      </c>
      <c r="L236" s="50" t="s">
        <v>97</v>
      </c>
    </row>
    <row r="237" spans="1:12" x14ac:dyDescent="0.25">
      <c r="A237" s="52">
        <f t="shared" si="25"/>
        <v>239</v>
      </c>
      <c r="B237" s="132">
        <f t="shared" si="26"/>
        <v>614532.64681039995</v>
      </c>
      <c r="C237" s="132">
        <f t="shared" si="27"/>
        <v>1169764.32492271</v>
      </c>
      <c r="D237" s="75">
        <f t="shared" si="28"/>
        <v>211.82749999999999</v>
      </c>
      <c r="E237" s="85" t="str">
        <f t="shared" si="29"/>
        <v>VB14</v>
      </c>
      <c r="H237" s="50">
        <v>239</v>
      </c>
      <c r="I237" s="50">
        <v>-614532.64681039995</v>
      </c>
      <c r="J237" s="50">
        <v>-1169764.32492271</v>
      </c>
      <c r="K237" s="50">
        <v>211.82749999999999</v>
      </c>
      <c r="L237" s="50" t="s">
        <v>98</v>
      </c>
    </row>
    <row r="238" spans="1:12" x14ac:dyDescent="0.25">
      <c r="A238" s="52">
        <f t="shared" si="25"/>
        <v>240</v>
      </c>
      <c r="B238" s="132">
        <f t="shared" si="26"/>
        <v>614613.90152527101</v>
      </c>
      <c r="C238" s="132">
        <f t="shared" si="27"/>
        <v>1169782.3634939</v>
      </c>
      <c r="D238" s="75">
        <f t="shared" si="28"/>
        <v>211.4676</v>
      </c>
      <c r="E238" s="85" t="str">
        <f t="shared" si="29"/>
        <v>KO14</v>
      </c>
      <c r="H238" s="50">
        <v>240</v>
      </c>
      <c r="I238" s="50">
        <v>-614613.90152527101</v>
      </c>
      <c r="J238" s="50">
        <v>-1169782.3634939</v>
      </c>
      <c r="K238" s="50">
        <v>211.4676</v>
      </c>
      <c r="L238" s="50" t="s">
        <v>99</v>
      </c>
    </row>
    <row r="239" spans="1:12" x14ac:dyDescent="0.25">
      <c r="A239" s="52">
        <f t="shared" si="25"/>
        <v>241</v>
      </c>
      <c r="B239" s="132">
        <f t="shared" si="26"/>
        <v>614639.42742812203</v>
      </c>
      <c r="C239" s="132">
        <f t="shared" si="27"/>
        <v>1169787.2807542901</v>
      </c>
      <c r="D239" s="75">
        <f t="shared" si="28"/>
        <v>211.34569999999999</v>
      </c>
      <c r="E239" s="85" t="str">
        <f t="shared" si="29"/>
        <v>KP14</v>
      </c>
      <c r="H239" s="50">
        <v>241</v>
      </c>
      <c r="I239" s="50">
        <v>-614639.42742812203</v>
      </c>
      <c r="J239" s="50">
        <v>-1169787.2807542901</v>
      </c>
      <c r="K239" s="50">
        <v>211.34569999999999</v>
      </c>
      <c r="L239" s="50" t="s">
        <v>100</v>
      </c>
    </row>
    <row r="240" spans="1:12" x14ac:dyDescent="0.25">
      <c r="A240" s="52">
        <f t="shared" si="25"/>
        <v>242</v>
      </c>
      <c r="B240" s="132">
        <f t="shared" si="26"/>
        <v>614657.194262882</v>
      </c>
      <c r="C240" s="132">
        <f t="shared" si="27"/>
        <v>1169791.10029078</v>
      </c>
      <c r="D240" s="75">
        <f t="shared" si="28"/>
        <v>211.2696</v>
      </c>
      <c r="E240" s="85" t="str">
        <f t="shared" si="29"/>
        <v>ZP15</v>
      </c>
      <c r="H240" s="50">
        <v>242</v>
      </c>
      <c r="I240" s="50">
        <v>-614657.194262882</v>
      </c>
      <c r="J240" s="50">
        <v>-1169791.10029078</v>
      </c>
      <c r="K240" s="50">
        <v>211.2696</v>
      </c>
      <c r="L240" s="50" t="s">
        <v>101</v>
      </c>
    </row>
    <row r="241" spans="1:12" x14ac:dyDescent="0.25">
      <c r="A241" s="52">
        <f t="shared" si="25"/>
        <v>243</v>
      </c>
      <c r="B241" s="132">
        <f t="shared" si="26"/>
        <v>614682.72016573197</v>
      </c>
      <c r="C241" s="132">
        <f t="shared" si="27"/>
        <v>1169796.01755117</v>
      </c>
      <c r="D241" s="75">
        <f t="shared" si="28"/>
        <v>211.2072</v>
      </c>
      <c r="E241" s="85" t="str">
        <f t="shared" si="29"/>
        <v>ZO15</v>
      </c>
      <c r="H241" s="50">
        <v>243</v>
      </c>
      <c r="I241" s="50">
        <v>-614682.72016573197</v>
      </c>
      <c r="J241" s="50">
        <v>-1169796.01755117</v>
      </c>
      <c r="K241" s="50">
        <v>211.2072</v>
      </c>
      <c r="L241" s="50" t="s">
        <v>102</v>
      </c>
    </row>
    <row r="242" spans="1:12" x14ac:dyDescent="0.25">
      <c r="A242" s="52">
        <f t="shared" si="25"/>
        <v>244</v>
      </c>
      <c r="B242" s="132">
        <f t="shared" si="26"/>
        <v>614798.25741942402</v>
      </c>
      <c r="C242" s="132">
        <f t="shared" si="27"/>
        <v>1169821.4262257</v>
      </c>
      <c r="D242" s="75">
        <f t="shared" si="28"/>
        <v>210.95939999999999</v>
      </c>
      <c r="E242" s="85" t="str">
        <f t="shared" si="29"/>
        <v>VB15</v>
      </c>
      <c r="H242" s="50">
        <v>244</v>
      </c>
      <c r="I242" s="50">
        <v>-614798.25741942402</v>
      </c>
      <c r="J242" s="50">
        <v>-1169821.4262257</v>
      </c>
      <c r="K242" s="50">
        <v>210.95939999999999</v>
      </c>
      <c r="L242" s="50" t="s">
        <v>103</v>
      </c>
    </row>
    <row r="243" spans="1:12" x14ac:dyDescent="0.25">
      <c r="A243" s="52">
        <f t="shared" si="25"/>
        <v>245</v>
      </c>
      <c r="B243" s="132">
        <f t="shared" si="26"/>
        <v>614867.55060327298</v>
      </c>
      <c r="C243" s="132">
        <f t="shared" si="27"/>
        <v>1169725.5465490001</v>
      </c>
      <c r="D243" s="75">
        <f t="shared" si="28"/>
        <v>210.37389999999999</v>
      </c>
      <c r="E243" s="85" t="str">
        <f t="shared" si="29"/>
        <v>KO15</v>
      </c>
      <c r="H243" s="50">
        <v>245</v>
      </c>
      <c r="I243" s="50">
        <v>-614867.55060327298</v>
      </c>
      <c r="J243" s="50">
        <v>-1169725.5465490001</v>
      </c>
      <c r="K243" s="50">
        <v>210.37389999999999</v>
      </c>
      <c r="L243" s="50" t="s">
        <v>104</v>
      </c>
    </row>
    <row r="244" spans="1:12" x14ac:dyDescent="0.25">
      <c r="A244" s="52">
        <f t="shared" si="25"/>
        <v>246</v>
      </c>
      <c r="B244" s="132">
        <f t="shared" si="26"/>
        <v>614883.32329632796</v>
      </c>
      <c r="C244" s="132">
        <f t="shared" si="27"/>
        <v>1169704.88321626</v>
      </c>
      <c r="D244" s="75">
        <f t="shared" si="28"/>
        <v>209.9984</v>
      </c>
      <c r="E244" s="85" t="str">
        <f t="shared" si="29"/>
        <v>KP15</v>
      </c>
      <c r="H244" s="50">
        <v>246</v>
      </c>
      <c r="I244" s="50">
        <v>-614883.32329632796</v>
      </c>
      <c r="J244" s="50">
        <v>-1169704.88321626</v>
      </c>
      <c r="K244" s="50">
        <v>209.9984</v>
      </c>
      <c r="L244" s="50" t="s">
        <v>105</v>
      </c>
    </row>
    <row r="245" spans="1:12" x14ac:dyDescent="0.25">
      <c r="A245" s="52">
        <f t="shared" si="25"/>
        <v>247</v>
      </c>
      <c r="B245" s="132">
        <f t="shared" si="26"/>
        <v>614904.16292294697</v>
      </c>
      <c r="C245" s="132">
        <f t="shared" si="27"/>
        <v>1169676.3322521199</v>
      </c>
      <c r="D245" s="75">
        <f t="shared" si="28"/>
        <v>209.55119999999999</v>
      </c>
      <c r="E245" s="85" t="str">
        <f t="shared" si="29"/>
        <v>ZP16</v>
      </c>
      <c r="H245" s="50">
        <v>247</v>
      </c>
      <c r="I245" s="50">
        <v>-614904.16292294697</v>
      </c>
      <c r="J245" s="50">
        <v>-1169676.3322521199</v>
      </c>
      <c r="K245" s="50">
        <v>209.55119999999999</v>
      </c>
      <c r="L245" s="50" t="s">
        <v>106</v>
      </c>
    </row>
    <row r="246" spans="1:12" x14ac:dyDescent="0.25">
      <c r="A246" s="52">
        <f t="shared" si="25"/>
        <v>248</v>
      </c>
      <c r="B246" s="132">
        <f t="shared" si="26"/>
        <v>614921.21986381605</v>
      </c>
      <c r="C246" s="132">
        <f t="shared" si="27"/>
        <v>1169654.13589054</v>
      </c>
      <c r="D246" s="75">
        <f t="shared" si="28"/>
        <v>206.24369999999999</v>
      </c>
      <c r="E246" s="85" t="str">
        <f t="shared" si="29"/>
        <v>ZO16</v>
      </c>
      <c r="H246" s="50">
        <v>248</v>
      </c>
      <c r="I246" s="50">
        <v>-614921.21986381605</v>
      </c>
      <c r="J246" s="50">
        <v>-1169654.13589054</v>
      </c>
      <c r="K246" s="50">
        <v>206.24369999999999</v>
      </c>
      <c r="L246" s="50" t="s">
        <v>107</v>
      </c>
    </row>
    <row r="247" spans="1:12" x14ac:dyDescent="0.25">
      <c r="A247" s="52">
        <f t="shared" si="25"/>
        <v>249</v>
      </c>
      <c r="B247" s="132">
        <f t="shared" si="26"/>
        <v>614940.94668967498</v>
      </c>
      <c r="C247" s="132">
        <f t="shared" si="27"/>
        <v>1169625.9372990699</v>
      </c>
      <c r="D247" s="75">
        <f t="shared" si="28"/>
        <v>208.88200000000001</v>
      </c>
      <c r="E247" s="85" t="str">
        <f t="shared" si="29"/>
        <v>VB16</v>
      </c>
      <c r="H247" s="50">
        <v>249</v>
      </c>
      <c r="I247" s="50">
        <v>-614940.94668967498</v>
      </c>
      <c r="J247" s="50">
        <v>-1169625.9372990699</v>
      </c>
      <c r="K247" s="50">
        <v>208.88200000000001</v>
      </c>
      <c r="L247" s="50" t="s">
        <v>108</v>
      </c>
    </row>
    <row r="248" spans="1:12" x14ac:dyDescent="0.25">
      <c r="A248" s="52">
        <f t="shared" si="25"/>
        <v>250</v>
      </c>
      <c r="B248" s="132">
        <f t="shared" si="26"/>
        <v>614972.37936950999</v>
      </c>
      <c r="C248" s="132">
        <f t="shared" si="27"/>
        <v>1169611.92677239</v>
      </c>
      <c r="D248" s="75">
        <f t="shared" si="28"/>
        <v>208.4718</v>
      </c>
      <c r="E248" s="85" t="str">
        <f t="shared" si="29"/>
        <v>KO16</v>
      </c>
      <c r="H248" s="50">
        <v>250</v>
      </c>
      <c r="I248" s="50">
        <v>-614972.37936950999</v>
      </c>
      <c r="J248" s="50">
        <v>-1169611.92677239</v>
      </c>
      <c r="K248" s="50">
        <v>208.4718</v>
      </c>
      <c r="L248" s="50" t="s">
        <v>109</v>
      </c>
    </row>
    <row r="249" spans="1:12" x14ac:dyDescent="0.25">
      <c r="A249" s="52">
        <f t="shared" si="25"/>
        <v>251</v>
      </c>
      <c r="B249" s="132">
        <f t="shared" si="26"/>
        <v>614997.41191390902</v>
      </c>
      <c r="C249" s="132">
        <f t="shared" si="27"/>
        <v>1169599.3972304901</v>
      </c>
      <c r="D249" s="75">
        <f t="shared" si="28"/>
        <v>208.04130000000001</v>
      </c>
      <c r="E249" s="85" t="str">
        <f t="shared" si="29"/>
        <v>KP16</v>
      </c>
      <c r="H249" s="50">
        <v>251</v>
      </c>
      <c r="I249" s="50">
        <v>-614997.41191390902</v>
      </c>
      <c r="J249" s="50">
        <v>-1169599.3972304901</v>
      </c>
      <c r="K249" s="50">
        <v>208.04130000000001</v>
      </c>
      <c r="L249" s="50" t="s">
        <v>110</v>
      </c>
    </row>
    <row r="250" spans="1:12" x14ac:dyDescent="0.25">
      <c r="A250" s="52">
        <f t="shared" si="25"/>
        <v>252</v>
      </c>
      <c r="B250" s="132">
        <f t="shared" si="26"/>
        <v>615033.90575434</v>
      </c>
      <c r="C250" s="132">
        <f t="shared" si="27"/>
        <v>1169582.2442121401</v>
      </c>
      <c r="D250" s="75">
        <f t="shared" si="28"/>
        <v>207.46</v>
      </c>
      <c r="E250" s="85" t="str">
        <f t="shared" si="29"/>
        <v>ZP17</v>
      </c>
      <c r="H250" s="50">
        <v>252</v>
      </c>
      <c r="I250" s="50">
        <v>-615033.90575434</v>
      </c>
      <c r="J250" s="50">
        <v>-1169582.2442121401</v>
      </c>
      <c r="K250" s="50">
        <v>207.46</v>
      </c>
      <c r="L250" s="50" t="s">
        <v>111</v>
      </c>
    </row>
    <row r="251" spans="1:12" x14ac:dyDescent="0.25">
      <c r="A251" s="52">
        <f t="shared" si="25"/>
        <v>253</v>
      </c>
      <c r="B251" s="132">
        <f t="shared" si="26"/>
        <v>615062.53668703395</v>
      </c>
      <c r="C251" s="132">
        <f t="shared" si="27"/>
        <v>1169567.96733263</v>
      </c>
      <c r="D251" s="75">
        <f t="shared" si="28"/>
        <v>207.14510000000001</v>
      </c>
      <c r="E251" s="85" t="str">
        <f t="shared" si="29"/>
        <v>ZO17</v>
      </c>
      <c r="H251" s="50">
        <v>253</v>
      </c>
      <c r="I251" s="50">
        <v>-615062.53668703395</v>
      </c>
      <c r="J251" s="50">
        <v>-1169567.96733263</v>
      </c>
      <c r="K251" s="50">
        <v>207.14510000000001</v>
      </c>
      <c r="L251" s="50" t="s">
        <v>112</v>
      </c>
    </row>
    <row r="252" spans="1:12" x14ac:dyDescent="0.25">
      <c r="A252" s="52">
        <f t="shared" si="25"/>
        <v>254</v>
      </c>
      <c r="B252" s="132">
        <f t="shared" si="26"/>
        <v>615074.03221909504</v>
      </c>
      <c r="C252" s="132">
        <f t="shared" si="27"/>
        <v>1169563.38376944</v>
      </c>
      <c r="D252" s="75">
        <f t="shared" si="28"/>
        <v>207.02520000000001</v>
      </c>
      <c r="E252" s="85" t="str">
        <f t="shared" si="29"/>
        <v>VB17</v>
      </c>
      <c r="H252" s="50">
        <v>254</v>
      </c>
      <c r="I252" s="50">
        <v>-615074.03221909504</v>
      </c>
      <c r="J252" s="50">
        <v>-1169563.38376944</v>
      </c>
      <c r="K252" s="50">
        <v>207.02520000000001</v>
      </c>
      <c r="L252" s="50" t="s">
        <v>113</v>
      </c>
    </row>
    <row r="253" spans="1:12" x14ac:dyDescent="0.25">
      <c r="A253" s="52">
        <f t="shared" si="25"/>
        <v>255</v>
      </c>
      <c r="B253" s="132">
        <f t="shared" si="26"/>
        <v>615084.97016519099</v>
      </c>
      <c r="C253" s="132">
        <f t="shared" si="27"/>
        <v>1169553.68967276</v>
      </c>
      <c r="D253" s="75">
        <f t="shared" si="28"/>
        <v>206.88319999999999</v>
      </c>
      <c r="E253" s="85" t="str">
        <f t="shared" si="29"/>
        <v>KO17</v>
      </c>
      <c r="H253" s="50">
        <v>255</v>
      </c>
      <c r="I253" s="50">
        <v>-615084.97016519099</v>
      </c>
      <c r="J253" s="50">
        <v>-1169553.68967276</v>
      </c>
      <c r="K253" s="50">
        <v>206.88319999999999</v>
      </c>
      <c r="L253" s="50" t="s">
        <v>114</v>
      </c>
    </row>
    <row r="254" spans="1:12" x14ac:dyDescent="0.25">
      <c r="A254" s="52">
        <f t="shared" si="25"/>
        <v>256</v>
      </c>
      <c r="B254" s="132">
        <f t="shared" si="26"/>
        <v>615107.12208907295</v>
      </c>
      <c r="C254" s="132">
        <f t="shared" si="27"/>
        <v>1169536.3033313199</v>
      </c>
      <c r="D254" s="75">
        <f t="shared" si="28"/>
        <v>206.60599999999999</v>
      </c>
      <c r="E254" s="85" t="str">
        <f t="shared" si="29"/>
        <v>KP17</v>
      </c>
      <c r="H254" s="50">
        <v>256</v>
      </c>
      <c r="I254" s="50">
        <v>-615107.12208907295</v>
      </c>
      <c r="J254" s="50">
        <v>-1169536.3033313199</v>
      </c>
      <c r="K254" s="50">
        <v>206.60599999999999</v>
      </c>
      <c r="L254" s="50" t="s">
        <v>115</v>
      </c>
    </row>
    <row r="255" spans="1:12" x14ac:dyDescent="0.25">
      <c r="A255" s="52">
        <f t="shared" si="25"/>
        <v>257</v>
      </c>
      <c r="B255" s="132">
        <f t="shared" si="26"/>
        <v>615107.12208907504</v>
      </c>
      <c r="C255" s="132">
        <f t="shared" si="27"/>
        <v>1169536.3033313199</v>
      </c>
      <c r="D255" s="75">
        <f t="shared" si="28"/>
        <v>206.60599999999999</v>
      </c>
      <c r="E255" s="85" t="str">
        <f t="shared" si="29"/>
        <v>ZP18</v>
      </c>
      <c r="H255" s="50">
        <v>257</v>
      </c>
      <c r="I255" s="50">
        <v>-615107.12208907504</v>
      </c>
      <c r="J255" s="50">
        <v>-1169536.3033313199</v>
      </c>
      <c r="K255" s="50">
        <v>206.60599999999999</v>
      </c>
      <c r="L255" s="50" t="s">
        <v>116</v>
      </c>
    </row>
    <row r="256" spans="1:12" x14ac:dyDescent="0.25">
      <c r="A256" s="52">
        <f t="shared" si="25"/>
        <v>258</v>
      </c>
      <c r="B256" s="132">
        <f t="shared" si="26"/>
        <v>615137.71522706898</v>
      </c>
      <c r="C256" s="132">
        <f t="shared" si="27"/>
        <v>1169512.88900063</v>
      </c>
      <c r="D256" s="75">
        <f t="shared" si="28"/>
        <v>206.22669999999999</v>
      </c>
      <c r="E256" s="85" t="str">
        <f t="shared" si="29"/>
        <v>ZO18</v>
      </c>
      <c r="H256" s="50">
        <v>258</v>
      </c>
      <c r="I256" s="50">
        <v>-615137.71522706898</v>
      </c>
      <c r="J256" s="50">
        <v>-1169512.88900063</v>
      </c>
      <c r="K256" s="50">
        <v>206.22669999999999</v>
      </c>
      <c r="L256" s="50" t="s">
        <v>117</v>
      </c>
    </row>
    <row r="257" spans="1:12" x14ac:dyDescent="0.25">
      <c r="A257" s="52">
        <f t="shared" si="25"/>
        <v>259</v>
      </c>
      <c r="B257" s="132">
        <f t="shared" si="26"/>
        <v>615199.425952769</v>
      </c>
      <c r="C257" s="132">
        <f t="shared" si="27"/>
        <v>1169460.7627181001</v>
      </c>
      <c r="D257" s="75">
        <f t="shared" si="28"/>
        <v>205.7363</v>
      </c>
      <c r="E257" s="85" t="str">
        <f t="shared" si="29"/>
        <v>VB18</v>
      </c>
      <c r="H257" s="50">
        <v>259</v>
      </c>
      <c r="I257" s="50">
        <v>-615199.425952769</v>
      </c>
      <c r="J257" s="50">
        <v>-1169460.7627181001</v>
      </c>
      <c r="K257" s="50">
        <v>205.7363</v>
      </c>
      <c r="L257" s="50" t="s">
        <v>118</v>
      </c>
    </row>
    <row r="258" spans="1:12" x14ac:dyDescent="0.25">
      <c r="A258" s="52">
        <f t="shared" si="25"/>
        <v>260</v>
      </c>
      <c r="B258" s="132">
        <f t="shared" si="26"/>
        <v>615280.74004673096</v>
      </c>
      <c r="C258" s="132">
        <f t="shared" si="27"/>
        <v>1169482.71095081</v>
      </c>
      <c r="D258" s="75">
        <f t="shared" si="28"/>
        <v>205.5324</v>
      </c>
      <c r="E258" s="85" t="str">
        <f t="shared" si="29"/>
        <v>KO18</v>
      </c>
      <c r="H258" s="50">
        <v>260</v>
      </c>
      <c r="I258" s="50">
        <v>-615280.74004673096</v>
      </c>
      <c r="J258" s="50">
        <v>-1169482.71095081</v>
      </c>
      <c r="K258" s="50">
        <v>205.5324</v>
      </c>
      <c r="L258" s="50" t="s">
        <v>119</v>
      </c>
    </row>
    <row r="259" spans="1:12" x14ac:dyDescent="0.25">
      <c r="A259" s="52">
        <f t="shared" si="25"/>
        <v>261</v>
      </c>
      <c r="B259" s="132">
        <f t="shared" si="26"/>
        <v>615311.91512452997</v>
      </c>
      <c r="C259" s="132">
        <f t="shared" si="27"/>
        <v>1169489.88829401</v>
      </c>
      <c r="D259" s="75">
        <f t="shared" si="28"/>
        <v>205.49289999999999</v>
      </c>
      <c r="E259" s="85" t="str">
        <f t="shared" si="29"/>
        <v>KP18</v>
      </c>
      <c r="H259" s="50">
        <v>261</v>
      </c>
      <c r="I259" s="50">
        <v>-615311.91512452997</v>
      </c>
      <c r="J259" s="50">
        <v>-1169489.88829401</v>
      </c>
      <c r="K259" s="50">
        <v>205.49289999999999</v>
      </c>
      <c r="L259" s="50" t="s">
        <v>120</v>
      </c>
    </row>
    <row r="260" spans="1:12" x14ac:dyDescent="0.25">
      <c r="A260" s="52">
        <f t="shared" si="25"/>
        <v>262</v>
      </c>
      <c r="B260" s="132">
        <f t="shared" si="26"/>
        <v>615711.54979984404</v>
      </c>
      <c r="C260" s="132">
        <f t="shared" si="27"/>
        <v>1169593.3612762401</v>
      </c>
      <c r="D260" s="75">
        <f t="shared" si="28"/>
        <v>205.79409999999999</v>
      </c>
      <c r="E260" s="85" t="str">
        <f t="shared" si="29"/>
        <v>ZP19</v>
      </c>
      <c r="H260" s="50">
        <v>262</v>
      </c>
      <c r="I260" s="50">
        <v>-615711.54979984404</v>
      </c>
      <c r="J260" s="50">
        <v>-1169593.3612762401</v>
      </c>
      <c r="K260" s="50">
        <v>205.79409999999999</v>
      </c>
      <c r="L260" s="50" t="s">
        <v>121</v>
      </c>
    </row>
    <row r="261" spans="1:12" x14ac:dyDescent="0.25">
      <c r="A261" s="52">
        <f t="shared" si="25"/>
        <v>263</v>
      </c>
      <c r="B261" s="132">
        <f t="shared" si="26"/>
        <v>615731.93271377799</v>
      </c>
      <c r="C261" s="132">
        <f t="shared" si="27"/>
        <v>1169598.41081552</v>
      </c>
      <c r="D261" s="75">
        <f t="shared" si="28"/>
        <v>205.84379999999999</v>
      </c>
      <c r="E261" s="85" t="str">
        <f t="shared" si="29"/>
        <v>ZO19</v>
      </c>
      <c r="H261" s="50">
        <v>263</v>
      </c>
      <c r="I261" s="50">
        <v>-615731.93271377799</v>
      </c>
      <c r="J261" s="50">
        <v>-1169598.41081552</v>
      </c>
      <c r="K261" s="50">
        <v>205.84379999999999</v>
      </c>
      <c r="L261" s="50" t="s">
        <v>122</v>
      </c>
    </row>
    <row r="262" spans="1:12" x14ac:dyDescent="0.25">
      <c r="A262" s="52">
        <f t="shared" si="25"/>
        <v>264</v>
      </c>
      <c r="B262" s="132">
        <f t="shared" si="26"/>
        <v>615757.58190674998</v>
      </c>
      <c r="C262" s="132">
        <f t="shared" si="27"/>
        <v>1169605.27986007</v>
      </c>
      <c r="D262" s="75">
        <f t="shared" si="28"/>
        <v>205.90620000000001</v>
      </c>
      <c r="E262" s="85" t="str">
        <f t="shared" si="29"/>
        <v>VB19</v>
      </c>
      <c r="H262" s="50">
        <v>264</v>
      </c>
      <c r="I262" s="50">
        <v>-615757.58190674998</v>
      </c>
      <c r="J262" s="50">
        <v>-1169605.27986007</v>
      </c>
      <c r="K262" s="50">
        <v>205.90620000000001</v>
      </c>
      <c r="L262" s="50" t="s">
        <v>123</v>
      </c>
    </row>
    <row r="263" spans="1:12" x14ac:dyDescent="0.25">
      <c r="A263" s="52">
        <f t="shared" si="25"/>
        <v>265</v>
      </c>
      <c r="B263" s="132">
        <f t="shared" si="26"/>
        <v>615784.12765390298</v>
      </c>
      <c r="C263" s="132">
        <f t="shared" si="27"/>
        <v>1169605.9029020199</v>
      </c>
      <c r="D263" s="75">
        <f t="shared" si="28"/>
        <v>205.96860000000001</v>
      </c>
      <c r="E263" s="85" t="str">
        <f t="shared" si="29"/>
        <v>KO19</v>
      </c>
      <c r="H263" s="50">
        <v>265</v>
      </c>
      <c r="I263" s="50">
        <v>-615784.12765390298</v>
      </c>
      <c r="J263" s="50">
        <v>-1169605.9029020199</v>
      </c>
      <c r="K263" s="50">
        <v>205.96860000000001</v>
      </c>
      <c r="L263" s="50" t="s">
        <v>124</v>
      </c>
    </row>
    <row r="264" spans="1:12" x14ac:dyDescent="0.25">
      <c r="A264" s="52">
        <f t="shared" si="25"/>
        <v>266</v>
      </c>
      <c r="B264" s="132">
        <f t="shared" si="26"/>
        <v>615805.10795220605</v>
      </c>
      <c r="C264" s="132">
        <f t="shared" si="27"/>
        <v>1169606.79065789</v>
      </c>
      <c r="D264" s="75">
        <f t="shared" si="28"/>
        <v>206.01830000000001</v>
      </c>
      <c r="E264" s="85" t="str">
        <f t="shared" si="29"/>
        <v>KP19</v>
      </c>
      <c r="H264" s="50">
        <v>266</v>
      </c>
      <c r="I264" s="50">
        <v>-615805.10795220605</v>
      </c>
      <c r="J264" s="50">
        <v>-1169606.79065789</v>
      </c>
      <c r="K264" s="50">
        <v>206.01830000000001</v>
      </c>
      <c r="L264" s="50" t="s">
        <v>125</v>
      </c>
    </row>
    <row r="265" spans="1:12" x14ac:dyDescent="0.25">
      <c r="A265" s="52">
        <f t="shared" si="25"/>
        <v>267</v>
      </c>
      <c r="B265" s="132">
        <f t="shared" si="26"/>
        <v>616115.20147367101</v>
      </c>
      <c r="C265" s="132">
        <f t="shared" si="27"/>
        <v>1169616.6481709699</v>
      </c>
      <c r="D265" s="75">
        <f t="shared" si="28"/>
        <v>206.33959999999999</v>
      </c>
      <c r="E265" s="85" t="str">
        <f t="shared" si="29"/>
        <v>ZO20</v>
      </c>
      <c r="H265" s="50">
        <v>267</v>
      </c>
      <c r="I265" s="50">
        <v>-616115.20147367101</v>
      </c>
      <c r="J265" s="50">
        <v>-1169616.6481709699</v>
      </c>
      <c r="K265" s="50">
        <v>206.33959999999999</v>
      </c>
      <c r="L265" s="50" t="s">
        <v>455</v>
      </c>
    </row>
    <row r="266" spans="1:12" x14ac:dyDescent="0.25">
      <c r="A266" s="52">
        <f t="shared" si="25"/>
        <v>268</v>
      </c>
      <c r="B266" s="132">
        <f t="shared" si="26"/>
        <v>616172.56963855005</v>
      </c>
      <c r="C266" s="132">
        <f t="shared" si="27"/>
        <v>1169618.4718383399</v>
      </c>
      <c r="D266" s="75">
        <f t="shared" si="28"/>
        <v>206.4349</v>
      </c>
      <c r="E266" s="85" t="str">
        <f t="shared" si="29"/>
        <v>VB20</v>
      </c>
      <c r="H266" s="50">
        <v>268</v>
      </c>
      <c r="I266" s="50">
        <v>-616172.56963855005</v>
      </c>
      <c r="J266" s="50">
        <v>-1169618.4718383399</v>
      </c>
      <c r="K266" s="50">
        <v>206.4349</v>
      </c>
      <c r="L266" s="50" t="s">
        <v>456</v>
      </c>
    </row>
    <row r="267" spans="1:12" x14ac:dyDescent="0.25">
      <c r="A267" s="52">
        <f t="shared" si="25"/>
        <v>269</v>
      </c>
      <c r="B267" s="132">
        <f t="shared" si="26"/>
        <v>616229.46330978302</v>
      </c>
      <c r="C267" s="132">
        <f t="shared" si="27"/>
        <v>1169610.88617569</v>
      </c>
      <c r="D267" s="75">
        <f t="shared" si="28"/>
        <v>206.59970000000001</v>
      </c>
      <c r="E267" s="85" t="str">
        <f t="shared" si="29"/>
        <v>KO20</v>
      </c>
      <c r="H267" s="50">
        <v>269</v>
      </c>
      <c r="I267" s="50">
        <v>-616229.46330978302</v>
      </c>
      <c r="J267" s="50">
        <v>-1169610.88617569</v>
      </c>
      <c r="K267" s="50">
        <v>206.59970000000001</v>
      </c>
      <c r="L267" s="50" t="s">
        <v>457</v>
      </c>
    </row>
    <row r="268" spans="1:12" x14ac:dyDescent="0.25">
      <c r="A268" s="52">
        <f t="shared" si="25"/>
        <v>270</v>
      </c>
      <c r="B268" s="132">
        <f t="shared" si="26"/>
        <v>616329.46904285206</v>
      </c>
      <c r="C268" s="132">
        <f t="shared" si="27"/>
        <v>1169597.55235949</v>
      </c>
      <c r="D268" s="75">
        <f t="shared" si="28"/>
        <v>206.8271</v>
      </c>
      <c r="E268" s="85" t="str">
        <f t="shared" si="29"/>
        <v>ZV1</v>
      </c>
      <c r="H268" s="50">
        <v>270</v>
      </c>
      <c r="I268" s="50">
        <v>-616329.46904285206</v>
      </c>
      <c r="J268" s="50">
        <v>-1169597.55235949</v>
      </c>
      <c r="K268" s="50">
        <v>206.8271</v>
      </c>
      <c r="L268" s="50" t="s">
        <v>8</v>
      </c>
    </row>
    <row r="269" spans="1:12" x14ac:dyDescent="0.25">
      <c r="A269" s="52">
        <f t="shared" si="25"/>
        <v>271</v>
      </c>
      <c r="B269" s="132">
        <f t="shared" si="26"/>
        <v>616345.93883718702</v>
      </c>
      <c r="C269" s="132">
        <f t="shared" si="27"/>
        <v>1169595.35643328</v>
      </c>
      <c r="D269" s="75">
        <f t="shared" si="28"/>
        <v>206.85239999999999</v>
      </c>
      <c r="E269" s="85" t="str">
        <f t="shared" si="29"/>
        <v>BO1</v>
      </c>
      <c r="H269" s="50">
        <v>271</v>
      </c>
      <c r="I269" s="50">
        <v>-616345.93883718702</v>
      </c>
      <c r="J269" s="50">
        <v>-1169595.35643328</v>
      </c>
      <c r="K269" s="50">
        <v>206.85239999999999</v>
      </c>
      <c r="L269" s="50" t="s">
        <v>458</v>
      </c>
    </row>
    <row r="270" spans="1:12" x14ac:dyDescent="0.25">
      <c r="A270" s="52">
        <f t="shared" si="25"/>
        <v>272</v>
      </c>
      <c r="B270" s="132">
        <f t="shared" si="26"/>
        <v>616362.55039737397</v>
      </c>
      <c r="C270" s="132">
        <f t="shared" si="27"/>
        <v>1169594.9927224701</v>
      </c>
      <c r="D270" s="75">
        <f t="shared" si="28"/>
        <v>206.8775</v>
      </c>
      <c r="E270" s="85" t="str">
        <f t="shared" si="29"/>
        <v>KV1</v>
      </c>
      <c r="H270" s="50">
        <v>272</v>
      </c>
      <c r="I270" s="50">
        <v>-616362.55039737397</v>
      </c>
      <c r="J270" s="50">
        <v>-1169594.9927224701</v>
      </c>
      <c r="K270" s="50">
        <v>206.8775</v>
      </c>
      <c r="L270" s="50" t="s">
        <v>9</v>
      </c>
    </row>
    <row r="271" spans="1:12" x14ac:dyDescent="0.25">
      <c r="A271" s="52">
        <f t="shared" si="25"/>
        <v>273</v>
      </c>
      <c r="B271" s="132">
        <f t="shared" si="26"/>
        <v>616362.40863152302</v>
      </c>
      <c r="C271" s="132">
        <f t="shared" si="27"/>
        <v>1169593.1605070699</v>
      </c>
      <c r="D271" s="75">
        <f t="shared" si="28"/>
        <v>206.8776</v>
      </c>
      <c r="E271" s="85" t="str">
        <f t="shared" si="29"/>
        <v>KV1</v>
      </c>
      <c r="H271" s="50">
        <v>273</v>
      </c>
      <c r="I271" s="50">
        <v>-616362.40863152302</v>
      </c>
      <c r="J271" s="50">
        <v>-1169593.1605070699</v>
      </c>
      <c r="K271" s="50">
        <v>206.8776</v>
      </c>
      <c r="L271" s="50" t="s">
        <v>9</v>
      </c>
    </row>
    <row r="272" spans="1:12" x14ac:dyDescent="0.25">
      <c r="A272" s="52">
        <f t="shared" si="25"/>
        <v>274</v>
      </c>
      <c r="B272" s="132">
        <f t="shared" si="26"/>
        <v>616362.40863152302</v>
      </c>
      <c r="C272" s="132">
        <f t="shared" si="27"/>
        <v>1169593.1605070699</v>
      </c>
      <c r="D272" s="75">
        <f t="shared" si="28"/>
        <v>206.8776</v>
      </c>
      <c r="E272" s="85" t="str">
        <f t="shared" si="29"/>
        <v>ZV2</v>
      </c>
      <c r="H272" s="50">
        <v>274</v>
      </c>
      <c r="I272" s="50">
        <v>-616362.40863152302</v>
      </c>
      <c r="J272" s="50">
        <v>-1169593.1605070699</v>
      </c>
      <c r="K272" s="50">
        <v>206.8776</v>
      </c>
      <c r="L272" s="50" t="s">
        <v>459</v>
      </c>
    </row>
    <row r="273" spans="1:12" x14ac:dyDescent="0.25">
      <c r="A273" s="52">
        <f t="shared" si="25"/>
        <v>275</v>
      </c>
      <c r="B273" s="132">
        <f t="shared" si="26"/>
        <v>616374.90887766099</v>
      </c>
      <c r="C273" s="132">
        <f t="shared" si="27"/>
        <v>1169591.4938427799</v>
      </c>
      <c r="D273" s="75">
        <f t="shared" si="28"/>
        <v>206.89680000000001</v>
      </c>
      <c r="E273" s="85" t="str">
        <f t="shared" si="29"/>
        <v>BO2</v>
      </c>
      <c r="H273" s="50">
        <v>275</v>
      </c>
      <c r="I273" s="50">
        <v>-616374.90887766099</v>
      </c>
      <c r="J273" s="50">
        <v>-1169591.4938427799</v>
      </c>
      <c r="K273" s="50">
        <v>206.89680000000001</v>
      </c>
      <c r="L273" s="50" t="s">
        <v>460</v>
      </c>
    </row>
    <row r="274" spans="1:12" x14ac:dyDescent="0.25">
      <c r="A274" s="52">
        <f t="shared" si="25"/>
        <v>276</v>
      </c>
      <c r="B274" s="132">
        <f t="shared" si="26"/>
        <v>616387.07919784496</v>
      </c>
      <c r="C274" s="132">
        <f t="shared" si="27"/>
        <v>1169588.1897195999</v>
      </c>
      <c r="D274" s="75">
        <f t="shared" si="28"/>
        <v>206.91579999999999</v>
      </c>
      <c r="E274" s="85" t="str">
        <f t="shared" si="29"/>
        <v>KV2</v>
      </c>
      <c r="H274" s="50">
        <v>276</v>
      </c>
      <c r="I274" s="50">
        <v>-616387.07919784496</v>
      </c>
      <c r="J274" s="50">
        <v>-1169588.1897195999</v>
      </c>
      <c r="K274" s="50">
        <v>206.91579999999999</v>
      </c>
      <c r="L274" s="50" t="s">
        <v>6</v>
      </c>
    </row>
    <row r="275" spans="1:12" x14ac:dyDescent="0.25">
      <c r="A275" s="52">
        <f t="shared" si="25"/>
        <v>277</v>
      </c>
      <c r="B275" s="132">
        <f t="shared" si="26"/>
        <v>616387.40912379895</v>
      </c>
      <c r="C275" s="132">
        <f t="shared" si="27"/>
        <v>1169589.8271784901</v>
      </c>
      <c r="D275" s="75">
        <f t="shared" si="28"/>
        <v>206.916</v>
      </c>
      <c r="E275" s="85" t="str">
        <f t="shared" si="29"/>
        <v>KV2</v>
      </c>
      <c r="H275" s="50">
        <v>277</v>
      </c>
      <c r="I275" s="50">
        <v>-616387.40912379895</v>
      </c>
      <c r="J275" s="50">
        <v>-1169589.8271784901</v>
      </c>
      <c r="K275" s="50">
        <v>206.916</v>
      </c>
      <c r="L275" s="50" t="s">
        <v>6</v>
      </c>
    </row>
    <row r="276" spans="1:12" x14ac:dyDescent="0.25">
      <c r="A276" s="52">
        <f t="shared" si="25"/>
        <v>278</v>
      </c>
      <c r="B276" s="132">
        <f t="shared" si="26"/>
        <v>616687.71308697097</v>
      </c>
      <c r="C276" s="132">
        <f t="shared" si="27"/>
        <v>1169549.78749553</v>
      </c>
      <c r="D276" s="75">
        <f t="shared" si="28"/>
        <v>207.48670000000001</v>
      </c>
      <c r="E276" s="85" t="str">
        <f t="shared" si="29"/>
        <v>ZO23</v>
      </c>
      <c r="H276" s="50">
        <v>278</v>
      </c>
      <c r="I276" s="50">
        <v>-616687.71308697097</v>
      </c>
      <c r="J276" s="50">
        <v>-1169549.78749553</v>
      </c>
      <c r="K276" s="50">
        <v>207.48670000000001</v>
      </c>
      <c r="L276" s="50" t="s">
        <v>461</v>
      </c>
    </row>
    <row r="277" spans="1:12" x14ac:dyDescent="0.25">
      <c r="A277" s="52">
        <f t="shared" si="25"/>
        <v>279</v>
      </c>
      <c r="B277" s="132">
        <f t="shared" si="26"/>
        <v>616747.31172226695</v>
      </c>
      <c r="C277" s="132">
        <f t="shared" si="27"/>
        <v>1169541.84117862</v>
      </c>
      <c r="D277" s="75">
        <f t="shared" si="28"/>
        <v>207.7063</v>
      </c>
      <c r="E277" s="85" t="str">
        <f t="shared" si="29"/>
        <v>VB23</v>
      </c>
      <c r="H277" s="50">
        <v>279</v>
      </c>
      <c r="I277" s="50">
        <v>-616747.31172226695</v>
      </c>
      <c r="J277" s="50">
        <v>-1169541.84117862</v>
      </c>
      <c r="K277" s="50">
        <v>207.7063</v>
      </c>
      <c r="L277" s="50" t="s">
        <v>462</v>
      </c>
    </row>
    <row r="278" spans="1:12" x14ac:dyDescent="0.25">
      <c r="A278" s="52">
        <f t="shared" si="25"/>
        <v>280</v>
      </c>
      <c r="B278" s="132">
        <f t="shared" si="26"/>
        <v>616799.24510887999</v>
      </c>
      <c r="C278" s="132">
        <f t="shared" si="27"/>
        <v>1169511.54159716</v>
      </c>
      <c r="D278" s="75">
        <f t="shared" si="28"/>
        <v>207.92580000000001</v>
      </c>
      <c r="E278" s="85" t="str">
        <f t="shared" si="29"/>
        <v>KO23</v>
      </c>
      <c r="H278" s="50">
        <v>280</v>
      </c>
      <c r="I278" s="50">
        <v>-616799.24510887999</v>
      </c>
      <c r="J278" s="50">
        <v>-1169511.54159716</v>
      </c>
      <c r="K278" s="50">
        <v>207.92580000000001</v>
      </c>
      <c r="L278" s="50" t="s">
        <v>463</v>
      </c>
    </row>
    <row r="279" spans="1:12" x14ac:dyDescent="0.25">
      <c r="A279" s="52">
        <f t="shared" si="25"/>
        <v>281</v>
      </c>
      <c r="B279" s="132">
        <f t="shared" si="26"/>
        <v>616826.33534197405</v>
      </c>
      <c r="C279" s="132">
        <f t="shared" si="27"/>
        <v>1169495.7362977599</v>
      </c>
      <c r="D279" s="75">
        <f t="shared" si="28"/>
        <v>208.0419</v>
      </c>
      <c r="E279" s="85" t="str">
        <f t="shared" si="29"/>
        <v>ZV6</v>
      </c>
      <c r="H279" s="50">
        <v>281</v>
      </c>
      <c r="I279" s="50">
        <v>-616826.33534197405</v>
      </c>
      <c r="J279" s="50">
        <v>-1169495.7362977599</v>
      </c>
      <c r="K279" s="50">
        <v>208.0419</v>
      </c>
      <c r="L279" s="50" t="s">
        <v>243</v>
      </c>
    </row>
    <row r="280" spans="1:12" x14ac:dyDescent="0.25">
      <c r="A280" s="52">
        <f t="shared" si="25"/>
        <v>282</v>
      </c>
      <c r="B280" s="132">
        <f t="shared" si="26"/>
        <v>616817.24603332602</v>
      </c>
      <c r="C280" s="132">
        <f t="shared" si="27"/>
        <v>1169501.0392881001</v>
      </c>
      <c r="D280" s="75">
        <f t="shared" si="28"/>
        <v>208.00290000000001</v>
      </c>
      <c r="E280" s="85" t="str">
        <f t="shared" si="29"/>
        <v>BO6</v>
      </c>
      <c r="H280" s="50">
        <v>282</v>
      </c>
      <c r="I280" s="50">
        <v>-616817.24603332602</v>
      </c>
      <c r="J280" s="50">
        <v>-1169501.0392881001</v>
      </c>
      <c r="K280" s="50">
        <v>208.00290000000001</v>
      </c>
      <c r="L280" s="50" t="s">
        <v>464</v>
      </c>
    </row>
    <row r="281" spans="1:12" x14ac:dyDescent="0.25">
      <c r="A281" s="52">
        <f t="shared" si="25"/>
        <v>283</v>
      </c>
      <c r="B281" s="132">
        <f t="shared" si="26"/>
        <v>616802.05761225999</v>
      </c>
      <c r="C281" s="132">
        <f t="shared" si="27"/>
        <v>1169507.7763559299</v>
      </c>
      <c r="D281" s="75">
        <f t="shared" si="28"/>
        <v>207.9418</v>
      </c>
      <c r="E281" s="85" t="str">
        <f t="shared" si="29"/>
        <v>KV6</v>
      </c>
      <c r="H281" s="50">
        <v>283</v>
      </c>
      <c r="I281" s="50">
        <v>-616802.05761225999</v>
      </c>
      <c r="J281" s="50">
        <v>-1169507.7763559299</v>
      </c>
      <c r="K281" s="50">
        <v>207.9418</v>
      </c>
      <c r="L281" s="50" t="s">
        <v>237</v>
      </c>
    </row>
    <row r="282" spans="1:12" x14ac:dyDescent="0.25">
      <c r="A282" s="52">
        <f t="shared" si="25"/>
        <v>284</v>
      </c>
      <c r="B282" s="132">
        <f t="shared" si="26"/>
        <v>616802.89449335495</v>
      </c>
      <c r="C282" s="132">
        <f t="shared" si="27"/>
        <v>1169509.41243075</v>
      </c>
      <c r="D282" s="75">
        <f t="shared" si="28"/>
        <v>207.94139999999999</v>
      </c>
      <c r="E282" s="85" t="str">
        <f t="shared" si="29"/>
        <v>KV6</v>
      </c>
      <c r="H282" s="50">
        <v>284</v>
      </c>
      <c r="I282" s="50">
        <v>-616802.89449335495</v>
      </c>
      <c r="J282" s="50">
        <v>-1169509.41243075</v>
      </c>
      <c r="K282" s="50">
        <v>207.94139999999999</v>
      </c>
      <c r="L282" s="50" t="s">
        <v>237</v>
      </c>
    </row>
    <row r="283" spans="1:12" x14ac:dyDescent="0.25">
      <c r="A283" s="52">
        <f t="shared" si="25"/>
        <v>285</v>
      </c>
      <c r="B283" s="132">
        <f t="shared" si="26"/>
        <v>616855.03842191701</v>
      </c>
      <c r="C283" s="132">
        <f t="shared" si="27"/>
        <v>1169478.9900124599</v>
      </c>
      <c r="D283" s="75">
        <f t="shared" si="28"/>
        <v>208.16480000000001</v>
      </c>
      <c r="E283" s="85" t="str">
        <f t="shared" si="29"/>
        <v>ZV7</v>
      </c>
      <c r="H283" s="50">
        <v>285</v>
      </c>
      <c r="I283" s="50">
        <v>-616855.03842191701</v>
      </c>
      <c r="J283" s="50">
        <v>-1169478.9900124599</v>
      </c>
      <c r="K283" s="50">
        <v>208.16480000000001</v>
      </c>
      <c r="L283" s="50" t="s">
        <v>465</v>
      </c>
    </row>
    <row r="284" spans="1:12" x14ac:dyDescent="0.25">
      <c r="A284" s="52">
        <f t="shared" si="25"/>
        <v>286</v>
      </c>
      <c r="B284" s="132">
        <f t="shared" si="26"/>
        <v>616840.68688194605</v>
      </c>
      <c r="C284" s="132">
        <f t="shared" si="27"/>
        <v>1169487.36315511</v>
      </c>
      <c r="D284" s="75">
        <f t="shared" si="28"/>
        <v>208.10329999999999</v>
      </c>
      <c r="E284" s="85" t="str">
        <f t="shared" si="29"/>
        <v>BO7</v>
      </c>
      <c r="H284" s="50">
        <v>286</v>
      </c>
      <c r="I284" s="50">
        <v>-616840.68688194605</v>
      </c>
      <c r="J284" s="50">
        <v>-1169487.36315511</v>
      </c>
      <c r="K284" s="50">
        <v>208.10329999999999</v>
      </c>
      <c r="L284" s="50" t="s">
        <v>466</v>
      </c>
    </row>
    <row r="285" spans="1:12" x14ac:dyDescent="0.25">
      <c r="A285" s="52">
        <f t="shared" si="25"/>
        <v>287</v>
      </c>
      <c r="B285" s="132">
        <f t="shared" si="26"/>
        <v>616827.34777872195</v>
      </c>
      <c r="C285" s="132">
        <f t="shared" si="27"/>
        <v>1169497.2699478599</v>
      </c>
      <c r="D285" s="75">
        <f t="shared" si="28"/>
        <v>208.04220000000001</v>
      </c>
      <c r="E285" s="85" t="str">
        <f t="shared" si="29"/>
        <v>KV7</v>
      </c>
      <c r="H285" s="50">
        <v>287</v>
      </c>
      <c r="I285" s="50">
        <v>-616827.34777872195</v>
      </c>
      <c r="J285" s="50">
        <v>-1169497.2699478599</v>
      </c>
      <c r="K285" s="50">
        <v>208.04220000000001</v>
      </c>
      <c r="L285" s="50" t="s">
        <v>467</v>
      </c>
    </row>
    <row r="286" spans="1:12" x14ac:dyDescent="0.25">
      <c r="A286" s="52">
        <f t="shared" si="25"/>
        <v>288</v>
      </c>
      <c r="B286" s="132">
        <f t="shared" si="26"/>
        <v>616826.33534197405</v>
      </c>
      <c r="C286" s="132">
        <f t="shared" si="27"/>
        <v>1169495.7362977599</v>
      </c>
      <c r="D286" s="75">
        <f t="shared" si="28"/>
        <v>208.0419</v>
      </c>
      <c r="E286" s="85" t="str">
        <f t="shared" si="29"/>
        <v>KV7</v>
      </c>
      <c r="H286" s="50">
        <v>288</v>
      </c>
      <c r="I286" s="50">
        <v>-616826.33534197405</v>
      </c>
      <c r="J286" s="50">
        <v>-1169495.7362977599</v>
      </c>
      <c r="K286" s="50">
        <v>208.0419</v>
      </c>
      <c r="L286" s="50" t="s">
        <v>467</v>
      </c>
    </row>
    <row r="287" spans="1:12" x14ac:dyDescent="0.25">
      <c r="A287" s="52">
        <f t="shared" si="25"/>
        <v>289</v>
      </c>
      <c r="B287" s="132">
        <f t="shared" si="26"/>
        <v>616946.52769403404</v>
      </c>
      <c r="C287" s="132">
        <f t="shared" si="27"/>
        <v>1169425.61227544</v>
      </c>
      <c r="D287" s="75">
        <f t="shared" si="28"/>
        <v>208.70590000000001</v>
      </c>
      <c r="E287" s="85" t="str">
        <f t="shared" si="29"/>
        <v>ZP26</v>
      </c>
      <c r="H287" s="50">
        <v>289</v>
      </c>
      <c r="I287" s="50">
        <v>-616946.52769403404</v>
      </c>
      <c r="J287" s="50">
        <v>-1169425.61227544</v>
      </c>
      <c r="K287" s="50">
        <v>208.70590000000001</v>
      </c>
      <c r="L287" s="50" t="s">
        <v>468</v>
      </c>
    </row>
    <row r="288" spans="1:12" x14ac:dyDescent="0.25">
      <c r="A288" s="52">
        <f t="shared" si="25"/>
        <v>290</v>
      </c>
      <c r="B288" s="132">
        <f t="shared" si="26"/>
        <v>616964.53798916296</v>
      </c>
      <c r="C288" s="132">
        <f t="shared" si="27"/>
        <v>1169414.8150873</v>
      </c>
      <c r="D288" s="75">
        <f t="shared" si="28"/>
        <v>208.81569999999999</v>
      </c>
      <c r="E288" s="85" t="str">
        <f t="shared" si="29"/>
        <v>ZO26</v>
      </c>
      <c r="H288" s="50">
        <v>290</v>
      </c>
      <c r="I288" s="50">
        <v>-616964.53798916296</v>
      </c>
      <c r="J288" s="50">
        <v>-1169414.8150873</v>
      </c>
      <c r="K288" s="50">
        <v>208.81569999999999</v>
      </c>
      <c r="L288" s="50" t="s">
        <v>469</v>
      </c>
    </row>
    <row r="289" spans="1:12" x14ac:dyDescent="0.25">
      <c r="A289" s="52">
        <f t="shared" si="25"/>
        <v>291</v>
      </c>
      <c r="B289" s="132">
        <f t="shared" si="26"/>
        <v>617071.51264097204</v>
      </c>
      <c r="C289" s="132">
        <f t="shared" si="27"/>
        <v>1169352.6921015801</v>
      </c>
      <c r="D289" s="75">
        <f t="shared" si="28"/>
        <v>209.18129999999999</v>
      </c>
      <c r="E289" s="85" t="str">
        <f t="shared" si="29"/>
        <v>VB26</v>
      </c>
      <c r="H289" s="50">
        <v>291</v>
      </c>
      <c r="I289" s="50">
        <v>-617071.51264097204</v>
      </c>
      <c r="J289" s="50">
        <v>-1169352.6921015801</v>
      </c>
      <c r="K289" s="50">
        <v>209.18129999999999</v>
      </c>
      <c r="L289" s="50" t="s">
        <v>470</v>
      </c>
    </row>
    <row r="290" spans="1:12" x14ac:dyDescent="0.25">
      <c r="A290" s="52">
        <f t="shared" si="25"/>
        <v>292</v>
      </c>
      <c r="B290" s="132">
        <f t="shared" si="26"/>
        <v>617094.84805178095</v>
      </c>
      <c r="C290" s="132">
        <f t="shared" si="27"/>
        <v>1169228.08826226</v>
      </c>
      <c r="D290" s="75">
        <f t="shared" si="28"/>
        <v>209.51609999999999</v>
      </c>
      <c r="E290" s="85" t="str">
        <f t="shared" si="29"/>
        <v>KO26</v>
      </c>
      <c r="H290" s="50">
        <v>292</v>
      </c>
      <c r="I290" s="50">
        <v>-617094.84805178095</v>
      </c>
      <c r="J290" s="50">
        <v>-1169228.08826226</v>
      </c>
      <c r="K290" s="50">
        <v>209.51609999999999</v>
      </c>
      <c r="L290" s="50" t="s">
        <v>471</v>
      </c>
    </row>
    <row r="291" spans="1:12" x14ac:dyDescent="0.25">
      <c r="A291" s="52">
        <f t="shared" si="25"/>
        <v>293</v>
      </c>
      <c r="B291" s="132">
        <f t="shared" si="26"/>
        <v>617097.74919467396</v>
      </c>
      <c r="C291" s="132">
        <f t="shared" si="27"/>
        <v>1169213.3719327301</v>
      </c>
      <c r="D291" s="75">
        <f t="shared" si="28"/>
        <v>209.5437</v>
      </c>
      <c r="E291" s="85" t="str">
        <f t="shared" si="29"/>
        <v>KP26</v>
      </c>
      <c r="H291" s="50">
        <v>293</v>
      </c>
      <c r="I291" s="50">
        <v>-617097.74919467396</v>
      </c>
      <c r="J291" s="50">
        <v>-1169213.3719327301</v>
      </c>
      <c r="K291" s="50">
        <v>209.5437</v>
      </c>
      <c r="L291" s="50" t="s">
        <v>472</v>
      </c>
    </row>
    <row r="292" spans="1:12" x14ac:dyDescent="0.25">
      <c r="A292" s="52">
        <f t="shared" si="25"/>
        <v>294</v>
      </c>
      <c r="B292" s="132">
        <f t="shared" si="26"/>
        <v>617118.37440255703</v>
      </c>
      <c r="C292" s="132">
        <f t="shared" si="27"/>
        <v>1169103.8488803599</v>
      </c>
      <c r="D292" s="75">
        <f t="shared" si="28"/>
        <v>209.76140000000001</v>
      </c>
      <c r="E292" s="85" t="str">
        <f t="shared" si="29"/>
        <v>ZP27</v>
      </c>
      <c r="H292" s="50">
        <v>294</v>
      </c>
      <c r="I292" s="50">
        <v>-617118.37440255703</v>
      </c>
      <c r="J292" s="50">
        <v>-1169103.8488803599</v>
      </c>
      <c r="K292" s="50">
        <v>209.76140000000001</v>
      </c>
      <c r="L292" s="50" t="s">
        <v>473</v>
      </c>
    </row>
    <row r="293" spans="1:12" x14ac:dyDescent="0.25">
      <c r="A293" s="52">
        <f t="shared" si="25"/>
        <v>295</v>
      </c>
      <c r="B293" s="132">
        <f t="shared" si="26"/>
        <v>617122.19198309595</v>
      </c>
      <c r="C293" s="132">
        <f t="shared" si="27"/>
        <v>1169081.1714141101</v>
      </c>
      <c r="D293" s="75">
        <f t="shared" si="28"/>
        <v>209.8631</v>
      </c>
      <c r="E293" s="85" t="str">
        <f t="shared" si="29"/>
        <v>ZO27</v>
      </c>
      <c r="H293" s="50">
        <v>295</v>
      </c>
      <c r="I293" s="50">
        <v>-617122.19198309595</v>
      </c>
      <c r="J293" s="50">
        <v>-1169081.1714141101</v>
      </c>
      <c r="K293" s="50">
        <v>209.8631</v>
      </c>
      <c r="L293" s="50" t="s">
        <v>474</v>
      </c>
    </row>
    <row r="294" spans="1:12" x14ac:dyDescent="0.25">
      <c r="A294" s="52">
        <f t="shared" si="25"/>
        <v>296</v>
      </c>
      <c r="B294" s="132">
        <f t="shared" si="26"/>
        <v>617138.19867513096</v>
      </c>
      <c r="C294" s="132">
        <f t="shared" si="27"/>
        <v>1168998.5789187001</v>
      </c>
      <c r="D294" s="75">
        <f t="shared" si="28"/>
        <v>210.2063</v>
      </c>
      <c r="E294" s="85" t="str">
        <f t="shared" si="29"/>
        <v>VB27</v>
      </c>
      <c r="H294" s="50">
        <v>296</v>
      </c>
      <c r="I294" s="50">
        <v>-617138.19867513096</v>
      </c>
      <c r="J294" s="50">
        <v>-1168998.5789187001</v>
      </c>
      <c r="K294" s="50">
        <v>210.2063</v>
      </c>
      <c r="L294" s="50" t="s">
        <v>475</v>
      </c>
    </row>
    <row r="295" spans="1:12" x14ac:dyDescent="0.25">
      <c r="A295" s="52">
        <f t="shared" si="25"/>
        <v>297</v>
      </c>
      <c r="B295" s="132">
        <f t="shared" si="26"/>
        <v>617082.81863482203</v>
      </c>
      <c r="C295" s="132">
        <f t="shared" si="27"/>
        <v>1168935.24815505</v>
      </c>
      <c r="D295" s="75">
        <f t="shared" si="28"/>
        <v>210.6722</v>
      </c>
      <c r="E295" s="85" t="str">
        <f t="shared" si="29"/>
        <v>KO27</v>
      </c>
      <c r="H295" s="50">
        <v>297</v>
      </c>
      <c r="I295" s="50">
        <v>-617082.81863482203</v>
      </c>
      <c r="J295" s="50">
        <v>-1168935.24815505</v>
      </c>
      <c r="K295" s="50">
        <v>210.6722</v>
      </c>
      <c r="L295" s="50" t="s">
        <v>476</v>
      </c>
    </row>
    <row r="296" spans="1:12" x14ac:dyDescent="0.25">
      <c r="A296" s="52">
        <f t="shared" si="25"/>
        <v>298</v>
      </c>
      <c r="B296" s="132">
        <f t="shared" si="26"/>
        <v>617068.11192606995</v>
      </c>
      <c r="C296" s="132">
        <f t="shared" si="27"/>
        <v>1168917.568955</v>
      </c>
      <c r="D296" s="75">
        <f t="shared" si="28"/>
        <v>210.81309999999999</v>
      </c>
      <c r="E296" s="85" t="str">
        <f t="shared" si="29"/>
        <v>KP27</v>
      </c>
      <c r="H296" s="50">
        <v>298</v>
      </c>
      <c r="I296" s="50">
        <v>-617068.11192606995</v>
      </c>
      <c r="J296" s="50">
        <v>-1168917.568955</v>
      </c>
      <c r="K296" s="50">
        <v>210.81309999999999</v>
      </c>
      <c r="L296" s="50" t="s">
        <v>477</v>
      </c>
    </row>
    <row r="297" spans="1:12" x14ac:dyDescent="0.25">
      <c r="A297" s="52">
        <f t="shared" ref="A297:A360" si="30">H297</f>
        <v>299</v>
      </c>
      <c r="B297" s="132">
        <f t="shared" ref="B297:B360" si="31">-I297</f>
        <v>617044.82265918702</v>
      </c>
      <c r="C297" s="132">
        <f t="shared" ref="C297:C360" si="32">-J297</f>
        <v>1168890.64999114</v>
      </c>
      <c r="D297" s="75">
        <f t="shared" ref="D297:D360" si="33">K297</f>
        <v>210.8467</v>
      </c>
      <c r="E297" s="85" t="str">
        <f t="shared" ref="E297:E360" si="34">L297</f>
        <v>ZP28</v>
      </c>
      <c r="H297" s="50">
        <v>299</v>
      </c>
      <c r="I297" s="50">
        <v>-617044.82265918702</v>
      </c>
      <c r="J297" s="50">
        <v>-1168890.64999114</v>
      </c>
      <c r="K297" s="50">
        <v>210.8467</v>
      </c>
      <c r="L297" s="50" t="s">
        <v>478</v>
      </c>
    </row>
    <row r="298" spans="1:12" x14ac:dyDescent="0.25">
      <c r="A298" s="52">
        <f t="shared" si="30"/>
        <v>300</v>
      </c>
      <c r="B298" s="132">
        <f t="shared" si="31"/>
        <v>617027.00467027898</v>
      </c>
      <c r="C298" s="132">
        <f t="shared" si="32"/>
        <v>1168869.0588072799</v>
      </c>
      <c r="D298" s="75">
        <f t="shared" si="33"/>
        <v>210.8382</v>
      </c>
      <c r="E298" s="85" t="str">
        <f t="shared" si="34"/>
        <v>ZO28</v>
      </c>
      <c r="H298" s="50">
        <v>300</v>
      </c>
      <c r="I298" s="50">
        <v>-617027.00467027898</v>
      </c>
      <c r="J298" s="50">
        <v>-1168869.0588072799</v>
      </c>
      <c r="K298" s="50">
        <v>210.8382</v>
      </c>
      <c r="L298" s="50" t="s">
        <v>479</v>
      </c>
    </row>
    <row r="299" spans="1:12" x14ac:dyDescent="0.25">
      <c r="A299" s="52">
        <f t="shared" si="30"/>
        <v>301</v>
      </c>
      <c r="B299" s="132">
        <f t="shared" si="31"/>
        <v>616826.16542791401</v>
      </c>
      <c r="C299" s="132">
        <f t="shared" si="32"/>
        <v>1168637.9144226599</v>
      </c>
      <c r="D299" s="75">
        <f t="shared" si="33"/>
        <v>212.04400000000001</v>
      </c>
      <c r="E299" s="85" t="str">
        <f t="shared" si="34"/>
        <v>VB28</v>
      </c>
      <c r="H299" s="50">
        <v>301</v>
      </c>
      <c r="I299" s="50">
        <v>-616826.16542791401</v>
      </c>
      <c r="J299" s="50">
        <v>-1168637.9144226599</v>
      </c>
      <c r="K299" s="50">
        <v>212.04400000000001</v>
      </c>
      <c r="L299" s="50" t="s">
        <v>480</v>
      </c>
    </row>
    <row r="300" spans="1:12" x14ac:dyDescent="0.25">
      <c r="A300" s="52">
        <f t="shared" si="30"/>
        <v>302</v>
      </c>
      <c r="B300" s="132">
        <f t="shared" si="31"/>
        <v>617124.04405654396</v>
      </c>
      <c r="C300" s="132">
        <f t="shared" si="32"/>
        <v>1168558.6983761101</v>
      </c>
      <c r="D300" s="75">
        <f t="shared" si="33"/>
        <v>214.1909</v>
      </c>
      <c r="E300" s="85" t="str">
        <f t="shared" si="34"/>
        <v>KO28</v>
      </c>
      <c r="H300" s="50">
        <v>302</v>
      </c>
      <c r="I300" s="50">
        <v>-617124.04405654396</v>
      </c>
      <c r="J300" s="50">
        <v>-1168558.6983761101</v>
      </c>
      <c r="K300" s="50">
        <v>214.1909</v>
      </c>
      <c r="L300" s="50" t="s">
        <v>481</v>
      </c>
    </row>
    <row r="301" spans="1:12" x14ac:dyDescent="0.25">
      <c r="A301" s="52">
        <f t="shared" si="30"/>
        <v>303</v>
      </c>
      <c r="B301" s="132">
        <f t="shared" si="31"/>
        <v>617147.09619526798</v>
      </c>
      <c r="C301" s="132">
        <f t="shared" si="32"/>
        <v>1168552.0338926001</v>
      </c>
      <c r="D301" s="75">
        <f t="shared" si="33"/>
        <v>214.40270000000001</v>
      </c>
      <c r="E301" s="85" t="str">
        <f t="shared" si="34"/>
        <v>KP28</v>
      </c>
      <c r="H301" s="50">
        <v>303</v>
      </c>
      <c r="I301" s="50">
        <v>-617147.09619526798</v>
      </c>
      <c r="J301" s="50">
        <v>-1168552.0338926001</v>
      </c>
      <c r="K301" s="50">
        <v>214.40270000000001</v>
      </c>
      <c r="L301" s="50" t="s">
        <v>482</v>
      </c>
    </row>
    <row r="302" spans="1:12" x14ac:dyDescent="0.25">
      <c r="A302" s="52">
        <f t="shared" si="30"/>
        <v>304</v>
      </c>
      <c r="B302" s="132">
        <f t="shared" si="31"/>
        <v>617234.90731087897</v>
      </c>
      <c r="C302" s="132">
        <f t="shared" si="32"/>
        <v>1168528.53578671</v>
      </c>
      <c r="D302" s="75">
        <f t="shared" si="33"/>
        <v>215.40379999999999</v>
      </c>
      <c r="E302" s="85" t="str">
        <f t="shared" si="34"/>
        <v>ZP29</v>
      </c>
      <c r="H302" s="50">
        <v>304</v>
      </c>
      <c r="I302" s="50">
        <v>-617234.90731087897</v>
      </c>
      <c r="J302" s="50">
        <v>-1168528.53578671</v>
      </c>
      <c r="K302" s="50">
        <v>215.40379999999999</v>
      </c>
      <c r="L302" s="50" t="s">
        <v>483</v>
      </c>
    </row>
    <row r="303" spans="1:12" x14ac:dyDescent="0.25">
      <c r="A303" s="52">
        <f t="shared" si="30"/>
        <v>305</v>
      </c>
      <c r="B303" s="132">
        <f t="shared" si="31"/>
        <v>617265.628117644</v>
      </c>
      <c r="C303" s="132">
        <f t="shared" si="32"/>
        <v>1168519.5998953599</v>
      </c>
      <c r="D303" s="75">
        <f t="shared" si="33"/>
        <v>219.36590000000001</v>
      </c>
      <c r="E303" s="85" t="str">
        <f t="shared" si="34"/>
        <v>ZO29</v>
      </c>
      <c r="H303" s="50">
        <v>305</v>
      </c>
      <c r="I303" s="50">
        <v>-617265.628117644</v>
      </c>
      <c r="J303" s="50">
        <v>-1168519.5998953599</v>
      </c>
      <c r="K303" s="50">
        <v>219.36590000000001</v>
      </c>
      <c r="L303" s="50" t="s">
        <v>484</v>
      </c>
    </row>
    <row r="304" spans="1:12" x14ac:dyDescent="0.25">
      <c r="A304" s="52">
        <f t="shared" si="30"/>
        <v>306</v>
      </c>
      <c r="B304" s="132">
        <f t="shared" si="31"/>
        <v>617295.54928017699</v>
      </c>
      <c r="C304" s="132">
        <f t="shared" si="32"/>
        <v>1168512.30809839</v>
      </c>
      <c r="D304" s="75">
        <f t="shared" si="33"/>
        <v>216.1481</v>
      </c>
      <c r="E304" s="85" t="str">
        <f t="shared" si="34"/>
        <v>VB29</v>
      </c>
      <c r="H304" s="50">
        <v>306</v>
      </c>
      <c r="I304" s="50">
        <v>-617295.54928017699</v>
      </c>
      <c r="J304" s="50">
        <v>-1168512.30809839</v>
      </c>
      <c r="K304" s="50">
        <v>216.1481</v>
      </c>
      <c r="L304" s="50" t="s">
        <v>485</v>
      </c>
    </row>
    <row r="305" spans="1:12" x14ac:dyDescent="0.25">
      <c r="A305" s="52">
        <f t="shared" si="30"/>
        <v>307</v>
      </c>
      <c r="B305" s="132">
        <f t="shared" si="31"/>
        <v>617319.91659430903</v>
      </c>
      <c r="C305" s="132">
        <f t="shared" si="32"/>
        <v>1168493.4751412999</v>
      </c>
      <c r="D305" s="75">
        <f t="shared" si="33"/>
        <v>216.45050000000001</v>
      </c>
      <c r="E305" s="85" t="str">
        <f t="shared" si="34"/>
        <v>KO29</v>
      </c>
      <c r="H305" s="50">
        <v>307</v>
      </c>
      <c r="I305" s="50">
        <v>-617319.91659430903</v>
      </c>
      <c r="J305" s="50">
        <v>-1168493.4751412999</v>
      </c>
      <c r="K305" s="50">
        <v>216.45050000000001</v>
      </c>
      <c r="L305" s="50" t="s">
        <v>486</v>
      </c>
    </row>
    <row r="306" spans="1:12" x14ac:dyDescent="0.25">
      <c r="A306" s="52">
        <f t="shared" si="30"/>
        <v>308</v>
      </c>
      <c r="B306" s="132">
        <f t="shared" si="31"/>
        <v>617346.06765329198</v>
      </c>
      <c r="C306" s="132">
        <f t="shared" si="32"/>
        <v>1168475.0430975601</v>
      </c>
      <c r="D306" s="75">
        <f t="shared" si="33"/>
        <v>216.77090000000001</v>
      </c>
      <c r="E306" s="85" t="str">
        <f t="shared" si="34"/>
        <v>KP29</v>
      </c>
      <c r="H306" s="50">
        <v>308</v>
      </c>
      <c r="I306" s="50">
        <v>-617346.06765329198</v>
      </c>
      <c r="J306" s="50">
        <v>-1168475.0430975601</v>
      </c>
      <c r="K306" s="50">
        <v>216.77090000000001</v>
      </c>
      <c r="L306" s="50" t="s">
        <v>487</v>
      </c>
    </row>
    <row r="307" spans="1:12" x14ac:dyDescent="0.25">
      <c r="A307" s="52">
        <f t="shared" si="30"/>
        <v>309</v>
      </c>
      <c r="B307" s="132">
        <f t="shared" si="31"/>
        <v>617429.05775945506</v>
      </c>
      <c r="C307" s="132">
        <f t="shared" si="32"/>
        <v>1168413.82524386</v>
      </c>
      <c r="D307" s="75">
        <f t="shared" si="33"/>
        <v>216.93029999999999</v>
      </c>
      <c r="E307" s="85" t="str">
        <f t="shared" si="34"/>
        <v>ZP30</v>
      </c>
      <c r="H307" s="50">
        <v>309</v>
      </c>
      <c r="I307" s="50">
        <v>-617429.05775945506</v>
      </c>
      <c r="J307" s="50">
        <v>-1168413.82524386</v>
      </c>
      <c r="K307" s="50">
        <v>216.93029999999999</v>
      </c>
      <c r="L307" s="50" t="s">
        <v>488</v>
      </c>
    </row>
    <row r="308" spans="1:12" x14ac:dyDescent="0.25">
      <c r="A308" s="52">
        <f t="shared" si="30"/>
        <v>310</v>
      </c>
      <c r="B308" s="132">
        <f t="shared" si="31"/>
        <v>617454.28133135603</v>
      </c>
      <c r="C308" s="132">
        <f t="shared" si="32"/>
        <v>1168394.1484250501</v>
      </c>
      <c r="D308" s="75">
        <f t="shared" si="33"/>
        <v>216.95070000000001</v>
      </c>
      <c r="E308" s="85" t="str">
        <f t="shared" si="34"/>
        <v>ZO30</v>
      </c>
      <c r="H308" s="50">
        <v>310</v>
      </c>
      <c r="I308" s="50">
        <v>-617454.28133135603</v>
      </c>
      <c r="J308" s="50">
        <v>-1168394.1484250501</v>
      </c>
      <c r="K308" s="50">
        <v>216.95070000000001</v>
      </c>
      <c r="L308" s="50" t="s">
        <v>489</v>
      </c>
    </row>
    <row r="309" spans="1:12" x14ac:dyDescent="0.25">
      <c r="A309" s="52">
        <f t="shared" si="30"/>
        <v>311</v>
      </c>
      <c r="B309" s="132">
        <f t="shared" si="31"/>
        <v>617505.29917899705</v>
      </c>
      <c r="C309" s="132">
        <f t="shared" si="32"/>
        <v>1168357.58557526</v>
      </c>
      <c r="D309" s="75">
        <f t="shared" si="33"/>
        <v>216.97839999999999</v>
      </c>
      <c r="E309" s="85" t="str">
        <f t="shared" si="34"/>
        <v>VB30</v>
      </c>
      <c r="H309" s="50">
        <v>311</v>
      </c>
      <c r="I309" s="50">
        <v>-617505.29917899705</v>
      </c>
      <c r="J309" s="50">
        <v>-1168357.58557526</v>
      </c>
      <c r="K309" s="50">
        <v>216.97839999999999</v>
      </c>
      <c r="L309" s="50" t="s">
        <v>490</v>
      </c>
    </row>
    <row r="310" spans="1:12" x14ac:dyDescent="0.25">
      <c r="A310" s="52">
        <f t="shared" si="30"/>
        <v>312</v>
      </c>
      <c r="B310" s="132">
        <f t="shared" si="31"/>
        <v>617517.49671215005</v>
      </c>
      <c r="C310" s="132">
        <f t="shared" si="32"/>
        <v>1168288.01215032</v>
      </c>
      <c r="D310" s="75">
        <f t="shared" si="33"/>
        <v>216.98429999999999</v>
      </c>
      <c r="E310" s="85" t="str">
        <f t="shared" si="34"/>
        <v>KO30</v>
      </c>
      <c r="H310" s="50">
        <v>312</v>
      </c>
      <c r="I310" s="50">
        <v>-617517.49671215005</v>
      </c>
      <c r="J310" s="50">
        <v>-1168288.01215032</v>
      </c>
      <c r="K310" s="50">
        <v>216.98429999999999</v>
      </c>
      <c r="L310" s="50" t="s">
        <v>491</v>
      </c>
    </row>
    <row r="311" spans="1:12" x14ac:dyDescent="0.25">
      <c r="A311" s="52">
        <f t="shared" si="30"/>
        <v>313</v>
      </c>
      <c r="B311" s="132">
        <f t="shared" si="31"/>
        <v>617520.72888390301</v>
      </c>
      <c r="C311" s="132">
        <f t="shared" si="32"/>
        <v>1168271.3236594901</v>
      </c>
      <c r="D311" s="75">
        <f t="shared" si="33"/>
        <v>216.98580000000001</v>
      </c>
      <c r="E311" s="85" t="str">
        <f t="shared" si="34"/>
        <v>KP30</v>
      </c>
      <c r="H311" s="50">
        <v>313</v>
      </c>
      <c r="I311" s="50">
        <v>-617520.72888390301</v>
      </c>
      <c r="J311" s="50">
        <v>-1168271.3236594901</v>
      </c>
      <c r="K311" s="50">
        <v>216.98580000000001</v>
      </c>
      <c r="L311" s="50" t="s">
        <v>492</v>
      </c>
    </row>
    <row r="312" spans="1:12" x14ac:dyDescent="0.25">
      <c r="A312" s="52">
        <f t="shared" si="30"/>
        <v>314</v>
      </c>
      <c r="B312" s="132">
        <f t="shared" si="31"/>
        <v>617526.01592672803</v>
      </c>
      <c r="C312" s="132">
        <f t="shared" si="32"/>
        <v>1168241.7657097001</v>
      </c>
      <c r="D312" s="75">
        <f t="shared" si="33"/>
        <v>216.98849999999999</v>
      </c>
      <c r="E312" s="85" t="str">
        <f t="shared" si="34"/>
        <v>ZP31</v>
      </c>
      <c r="H312" s="50">
        <v>314</v>
      </c>
      <c r="I312" s="50">
        <v>-617526.01592672803</v>
      </c>
      <c r="J312" s="50">
        <v>-1168241.7657097001</v>
      </c>
      <c r="K312" s="50">
        <v>216.98849999999999</v>
      </c>
      <c r="L312" s="50" t="s">
        <v>493</v>
      </c>
    </row>
    <row r="313" spans="1:12" x14ac:dyDescent="0.25">
      <c r="A313" s="52">
        <f t="shared" si="30"/>
        <v>315</v>
      </c>
      <c r="B313" s="132">
        <f t="shared" si="31"/>
        <v>617531.815974292</v>
      </c>
      <c r="C313" s="132">
        <f t="shared" si="32"/>
        <v>1168213.35869264</v>
      </c>
      <c r="D313" s="75">
        <f t="shared" si="33"/>
        <v>216.99109999999999</v>
      </c>
      <c r="E313" s="85" t="str">
        <f t="shared" si="34"/>
        <v>ZO31</v>
      </c>
      <c r="H313" s="50">
        <v>315</v>
      </c>
      <c r="I313" s="50">
        <v>-617531.815974292</v>
      </c>
      <c r="J313" s="50">
        <v>-1168213.35869264</v>
      </c>
      <c r="K313" s="50">
        <v>216.99109999999999</v>
      </c>
      <c r="L313" s="50" t="s">
        <v>494</v>
      </c>
    </row>
    <row r="314" spans="1:12" x14ac:dyDescent="0.25">
      <c r="A314" s="52">
        <f t="shared" si="30"/>
        <v>316</v>
      </c>
      <c r="B314" s="132">
        <f t="shared" si="31"/>
        <v>617539.85848675598</v>
      </c>
      <c r="C314" s="132">
        <f t="shared" si="32"/>
        <v>1168164.3769485799</v>
      </c>
      <c r="D314" s="75">
        <f t="shared" si="33"/>
        <v>216.99520000000001</v>
      </c>
      <c r="E314" s="85" t="str">
        <f t="shared" si="34"/>
        <v>VB31</v>
      </c>
      <c r="H314" s="50">
        <v>316</v>
      </c>
      <c r="I314" s="50">
        <v>-617539.85848675598</v>
      </c>
      <c r="J314" s="50">
        <v>-1168164.3769485799</v>
      </c>
      <c r="K314" s="50">
        <v>216.99520000000001</v>
      </c>
      <c r="L314" s="50" t="s">
        <v>495</v>
      </c>
    </row>
    <row r="315" spans="1:12" x14ac:dyDescent="0.25">
      <c r="A315" s="52">
        <f t="shared" si="30"/>
        <v>317</v>
      </c>
      <c r="B315" s="132">
        <f t="shared" si="31"/>
        <v>617580.00510150299</v>
      </c>
      <c r="C315" s="132">
        <f t="shared" si="32"/>
        <v>1168126.11594264</v>
      </c>
      <c r="D315" s="75">
        <f t="shared" si="33"/>
        <v>217</v>
      </c>
      <c r="E315" s="85" t="str">
        <f t="shared" si="34"/>
        <v>KO31</v>
      </c>
      <c r="H315" s="50">
        <v>317</v>
      </c>
      <c r="I315" s="50">
        <v>-617580.00510150299</v>
      </c>
      <c r="J315" s="50">
        <v>-1168126.11594264</v>
      </c>
      <c r="K315" s="50">
        <v>217</v>
      </c>
      <c r="L315" s="50" t="s">
        <v>496</v>
      </c>
    </row>
    <row r="316" spans="1:12" x14ac:dyDescent="0.25">
      <c r="A316" s="52">
        <f t="shared" si="30"/>
        <v>318</v>
      </c>
      <c r="B316" s="132">
        <f t="shared" si="31"/>
        <v>617592.78235494101</v>
      </c>
      <c r="C316" s="132">
        <f t="shared" si="32"/>
        <v>1168113.4398906</v>
      </c>
      <c r="D316" s="75">
        <f t="shared" si="33"/>
        <v>217.00149999999999</v>
      </c>
      <c r="E316" s="85" t="str">
        <f t="shared" si="34"/>
        <v>KP31</v>
      </c>
      <c r="H316" s="50">
        <v>318</v>
      </c>
      <c r="I316" s="50">
        <v>-617592.78235494101</v>
      </c>
      <c r="J316" s="50">
        <v>-1168113.4398906</v>
      </c>
      <c r="K316" s="50">
        <v>217.00149999999999</v>
      </c>
      <c r="L316" s="50" t="s">
        <v>497</v>
      </c>
    </row>
    <row r="317" spans="1:12" x14ac:dyDescent="0.25">
      <c r="A317" s="52">
        <f t="shared" si="30"/>
        <v>319</v>
      </c>
      <c r="B317" s="132">
        <f t="shared" si="31"/>
        <v>617639.82834262901</v>
      </c>
      <c r="C317" s="132">
        <f t="shared" si="32"/>
        <v>1168068.16005213</v>
      </c>
      <c r="D317" s="75">
        <f t="shared" si="33"/>
        <v>217.00729999999999</v>
      </c>
      <c r="E317" s="85" t="str">
        <f t="shared" si="34"/>
        <v>ZP32</v>
      </c>
      <c r="H317" s="50">
        <v>319</v>
      </c>
      <c r="I317" s="50">
        <v>-617639.82834262901</v>
      </c>
      <c r="J317" s="50">
        <v>-1168068.16005213</v>
      </c>
      <c r="K317" s="50">
        <v>217.00729999999999</v>
      </c>
      <c r="L317" s="50" t="s">
        <v>498</v>
      </c>
    </row>
    <row r="318" spans="1:12" x14ac:dyDescent="0.25">
      <c r="A318" s="52">
        <f t="shared" si="30"/>
        <v>320</v>
      </c>
      <c r="B318" s="132">
        <f t="shared" si="31"/>
        <v>617652.66609120497</v>
      </c>
      <c r="C318" s="132">
        <f t="shared" si="32"/>
        <v>1168055.5440271001</v>
      </c>
      <c r="D318" s="75">
        <f t="shared" si="33"/>
        <v>217.00890000000001</v>
      </c>
      <c r="E318" s="85" t="str">
        <f t="shared" si="34"/>
        <v>ZO32</v>
      </c>
      <c r="H318" s="50">
        <v>320</v>
      </c>
      <c r="I318" s="50">
        <v>-617652.66609120497</v>
      </c>
      <c r="J318" s="50">
        <v>-1168055.5440271001</v>
      </c>
      <c r="K318" s="50">
        <v>217.00890000000001</v>
      </c>
      <c r="L318" s="50" t="s">
        <v>499</v>
      </c>
    </row>
    <row r="319" spans="1:12" x14ac:dyDescent="0.25">
      <c r="A319" s="52">
        <f t="shared" si="30"/>
        <v>321</v>
      </c>
      <c r="B319" s="132">
        <f t="shared" si="31"/>
        <v>617676.87941638904</v>
      </c>
      <c r="C319" s="132">
        <f t="shared" si="32"/>
        <v>1168032.49990942</v>
      </c>
      <c r="D319" s="75">
        <f t="shared" si="33"/>
        <v>217.01179999999999</v>
      </c>
      <c r="E319" s="85" t="str">
        <f t="shared" si="34"/>
        <v>VB32</v>
      </c>
      <c r="H319" s="50">
        <v>321</v>
      </c>
      <c r="I319" s="50">
        <v>-617676.87941638904</v>
      </c>
      <c r="J319" s="50">
        <v>-1168032.49990942</v>
      </c>
      <c r="K319" s="50">
        <v>217.01179999999999</v>
      </c>
      <c r="L319" s="50" t="s">
        <v>500</v>
      </c>
    </row>
    <row r="320" spans="1:12" x14ac:dyDescent="0.25">
      <c r="A320" s="52">
        <f t="shared" si="30"/>
        <v>322</v>
      </c>
      <c r="B320" s="132">
        <f t="shared" si="31"/>
        <v>617693.09381265996</v>
      </c>
      <c r="C320" s="132">
        <f t="shared" si="32"/>
        <v>1168003.26961983</v>
      </c>
      <c r="D320" s="75">
        <f t="shared" si="33"/>
        <v>217.0745</v>
      </c>
      <c r="E320" s="85" t="str">
        <f t="shared" si="34"/>
        <v>KO32</v>
      </c>
      <c r="H320" s="50">
        <v>322</v>
      </c>
      <c r="I320" s="50">
        <v>-617693.09381265996</v>
      </c>
      <c r="J320" s="50">
        <v>-1168003.26961983</v>
      </c>
      <c r="K320" s="50">
        <v>217.0745</v>
      </c>
      <c r="L320" s="50" t="s">
        <v>501</v>
      </c>
    </row>
    <row r="321" spans="1:12" x14ac:dyDescent="0.25">
      <c r="A321" s="52">
        <f t="shared" si="30"/>
        <v>323</v>
      </c>
      <c r="B321" s="132">
        <f t="shared" si="31"/>
        <v>617702.07596701197</v>
      </c>
      <c r="C321" s="132">
        <f t="shared" si="32"/>
        <v>1167987.67177449</v>
      </c>
      <c r="D321" s="75">
        <f t="shared" si="33"/>
        <v>217.18369999999999</v>
      </c>
      <c r="E321" s="85" t="str">
        <f t="shared" si="34"/>
        <v>KP32</v>
      </c>
      <c r="H321" s="50">
        <v>323</v>
      </c>
      <c r="I321" s="50">
        <v>-617702.07596701197</v>
      </c>
      <c r="J321" s="50">
        <v>-1167987.67177449</v>
      </c>
      <c r="K321" s="50">
        <v>217.18369999999999</v>
      </c>
      <c r="L321" s="50" t="s">
        <v>502</v>
      </c>
    </row>
    <row r="322" spans="1:12" x14ac:dyDescent="0.25">
      <c r="A322" s="52">
        <f t="shared" si="30"/>
        <v>324</v>
      </c>
      <c r="B322" s="132">
        <f t="shared" si="31"/>
        <v>617716.20591840299</v>
      </c>
      <c r="C322" s="132">
        <f t="shared" si="32"/>
        <v>1167962.53264425</v>
      </c>
      <c r="D322" s="75">
        <f t="shared" si="33"/>
        <v>217.3912</v>
      </c>
      <c r="E322" s="85" t="str">
        <f t="shared" si="34"/>
        <v>ZP33</v>
      </c>
      <c r="H322" s="50">
        <v>324</v>
      </c>
      <c r="I322" s="50">
        <v>-617716.20591840299</v>
      </c>
      <c r="J322" s="50">
        <v>-1167962.53264425</v>
      </c>
      <c r="K322" s="50">
        <v>217.3912</v>
      </c>
      <c r="L322" s="50" t="s">
        <v>503</v>
      </c>
    </row>
    <row r="323" spans="1:12" x14ac:dyDescent="0.25">
      <c r="A323" s="52">
        <f t="shared" si="30"/>
        <v>325</v>
      </c>
      <c r="B323" s="132">
        <f t="shared" si="31"/>
        <v>617725.72518459405</v>
      </c>
      <c r="C323" s="132">
        <f t="shared" si="32"/>
        <v>1167944.9456553101</v>
      </c>
      <c r="D323" s="75">
        <f t="shared" si="33"/>
        <v>217.57859999999999</v>
      </c>
      <c r="E323" s="85" t="str">
        <f t="shared" si="34"/>
        <v>ZO33</v>
      </c>
      <c r="H323" s="50">
        <v>325</v>
      </c>
      <c r="I323" s="50">
        <v>-617725.72518459405</v>
      </c>
      <c r="J323" s="50">
        <v>-1167944.9456553101</v>
      </c>
      <c r="K323" s="50">
        <v>217.57859999999999</v>
      </c>
      <c r="L323" s="50" t="s">
        <v>504</v>
      </c>
    </row>
    <row r="324" spans="1:12" x14ac:dyDescent="0.25">
      <c r="A324" s="52">
        <f t="shared" si="30"/>
        <v>326</v>
      </c>
      <c r="B324" s="132">
        <f t="shared" si="31"/>
        <v>617750.16560485703</v>
      </c>
      <c r="C324" s="132">
        <f t="shared" si="32"/>
        <v>1167902.1136833599</v>
      </c>
      <c r="D324" s="75">
        <f t="shared" si="33"/>
        <v>218.02619999999999</v>
      </c>
      <c r="E324" s="85" t="str">
        <f t="shared" si="34"/>
        <v>VB33</v>
      </c>
      <c r="H324" s="50">
        <v>326</v>
      </c>
      <c r="I324" s="50">
        <v>-617750.16560485703</v>
      </c>
      <c r="J324" s="50">
        <v>-1167902.1136833599</v>
      </c>
      <c r="K324" s="50">
        <v>218.02619999999999</v>
      </c>
      <c r="L324" s="50" t="s">
        <v>505</v>
      </c>
    </row>
    <row r="325" spans="1:12" x14ac:dyDescent="0.25">
      <c r="A325" s="52">
        <f t="shared" si="30"/>
        <v>327</v>
      </c>
      <c r="B325" s="132">
        <f t="shared" si="31"/>
        <v>617747.83778904099</v>
      </c>
      <c r="C325" s="132">
        <f t="shared" si="32"/>
        <v>1167852.8542351599</v>
      </c>
      <c r="D325" s="75">
        <f t="shared" si="33"/>
        <v>218.45939999999999</v>
      </c>
      <c r="E325" s="85" t="str">
        <f t="shared" si="34"/>
        <v>KO33</v>
      </c>
      <c r="H325" s="50">
        <v>327</v>
      </c>
      <c r="I325" s="50">
        <v>-617747.83778904099</v>
      </c>
      <c r="J325" s="50">
        <v>-1167852.8542351599</v>
      </c>
      <c r="K325" s="50">
        <v>218.45939999999999</v>
      </c>
      <c r="L325" s="50" t="s">
        <v>506</v>
      </c>
    </row>
    <row r="326" spans="1:12" x14ac:dyDescent="0.25">
      <c r="A326" s="52">
        <f t="shared" si="30"/>
        <v>328</v>
      </c>
      <c r="B326" s="132">
        <f t="shared" si="31"/>
        <v>617747.34178672696</v>
      </c>
      <c r="C326" s="132">
        <f t="shared" si="32"/>
        <v>1167832.86242207</v>
      </c>
      <c r="D326" s="75">
        <f t="shared" si="33"/>
        <v>218.626</v>
      </c>
      <c r="E326" s="85" t="str">
        <f t="shared" si="34"/>
        <v>KP33</v>
      </c>
      <c r="H326" s="50">
        <v>328</v>
      </c>
      <c r="I326" s="50">
        <v>-617747.34178672696</v>
      </c>
      <c r="J326" s="50">
        <v>-1167832.86242207</v>
      </c>
      <c r="K326" s="50">
        <v>218.626</v>
      </c>
      <c r="L326" s="50" t="s">
        <v>507</v>
      </c>
    </row>
    <row r="327" spans="1:12" x14ac:dyDescent="0.25">
      <c r="A327" s="52">
        <f t="shared" si="30"/>
        <v>329</v>
      </c>
      <c r="B327" s="132">
        <f t="shared" si="31"/>
        <v>617744.35391351604</v>
      </c>
      <c r="C327" s="132">
        <f t="shared" si="32"/>
        <v>1167759.5878771299</v>
      </c>
      <c r="D327" s="75">
        <f t="shared" si="33"/>
        <v>219.2055</v>
      </c>
      <c r="E327" s="85" t="str">
        <f t="shared" si="34"/>
        <v>ZP34</v>
      </c>
      <c r="H327" s="50">
        <v>329</v>
      </c>
      <c r="I327" s="50">
        <v>-617744.35391351604</v>
      </c>
      <c r="J327" s="50">
        <v>-1167759.5878771299</v>
      </c>
      <c r="K327" s="50">
        <v>219.2055</v>
      </c>
      <c r="L327" s="50" t="s">
        <v>508</v>
      </c>
    </row>
    <row r="328" spans="1:12" x14ac:dyDescent="0.25">
      <c r="A328" s="52">
        <f t="shared" si="30"/>
        <v>330</v>
      </c>
      <c r="B328" s="132">
        <f t="shared" si="31"/>
        <v>617742.94047436805</v>
      </c>
      <c r="C328" s="132">
        <f t="shared" si="32"/>
        <v>1167735.6327132499</v>
      </c>
      <c r="D328" s="75">
        <f t="shared" si="33"/>
        <v>219.37540000000001</v>
      </c>
      <c r="E328" s="85" t="str">
        <f t="shared" si="34"/>
        <v>ZO34</v>
      </c>
      <c r="H328" s="50">
        <v>330</v>
      </c>
      <c r="I328" s="50">
        <v>-617742.94047436805</v>
      </c>
      <c r="J328" s="50">
        <v>-1167735.6327132499</v>
      </c>
      <c r="K328" s="50">
        <v>219.37540000000001</v>
      </c>
      <c r="L328" s="50" t="s">
        <v>509</v>
      </c>
    </row>
    <row r="329" spans="1:12" x14ac:dyDescent="0.25">
      <c r="A329" s="52">
        <f t="shared" si="30"/>
        <v>331</v>
      </c>
      <c r="B329" s="132">
        <f t="shared" si="31"/>
        <v>617742.69977527601</v>
      </c>
      <c r="C329" s="132">
        <f t="shared" si="32"/>
        <v>1167719.02182287</v>
      </c>
      <c r="D329" s="75">
        <f t="shared" si="33"/>
        <v>219.49170000000001</v>
      </c>
      <c r="E329" s="85" t="str">
        <f t="shared" si="34"/>
        <v>VB34</v>
      </c>
      <c r="H329" s="50">
        <v>331</v>
      </c>
      <c r="I329" s="50">
        <v>-617742.69977527601</v>
      </c>
      <c r="J329" s="50">
        <v>-1167719.02182287</v>
      </c>
      <c r="K329" s="50">
        <v>219.49170000000001</v>
      </c>
      <c r="L329" s="50" t="s">
        <v>510</v>
      </c>
    </row>
    <row r="330" spans="1:12" x14ac:dyDescent="0.25">
      <c r="A330" s="52">
        <f t="shared" si="30"/>
        <v>332</v>
      </c>
      <c r="B330" s="132">
        <f t="shared" si="31"/>
        <v>617737.38813008496</v>
      </c>
      <c r="C330" s="132">
        <f t="shared" si="32"/>
        <v>1167703.28123708</v>
      </c>
      <c r="D330" s="75">
        <f t="shared" si="33"/>
        <v>219.608</v>
      </c>
      <c r="E330" s="85" t="str">
        <f t="shared" si="34"/>
        <v>KO34</v>
      </c>
      <c r="H330" s="50">
        <v>332</v>
      </c>
      <c r="I330" s="50">
        <v>-617737.38813008496</v>
      </c>
      <c r="J330" s="50">
        <v>-1167703.28123708</v>
      </c>
      <c r="K330" s="50">
        <v>219.608</v>
      </c>
      <c r="L330" s="50" t="s">
        <v>511</v>
      </c>
    </row>
    <row r="331" spans="1:12" x14ac:dyDescent="0.25">
      <c r="A331" s="52">
        <f t="shared" si="30"/>
        <v>333</v>
      </c>
      <c r="B331" s="132">
        <f t="shared" si="31"/>
        <v>617730.73331312998</v>
      </c>
      <c r="C331" s="132">
        <f t="shared" si="32"/>
        <v>1167680.2256282701</v>
      </c>
      <c r="D331" s="75">
        <f t="shared" si="33"/>
        <v>219.77799999999999</v>
      </c>
      <c r="E331" s="85" t="str">
        <f t="shared" si="34"/>
        <v>KP34</v>
      </c>
      <c r="H331" s="50">
        <v>333</v>
      </c>
      <c r="I331" s="50">
        <v>-617730.73331312998</v>
      </c>
      <c r="J331" s="50">
        <v>-1167680.2256282701</v>
      </c>
      <c r="K331" s="50">
        <v>219.77799999999999</v>
      </c>
      <c r="L331" s="50" t="s">
        <v>512</v>
      </c>
    </row>
    <row r="332" spans="1:12" x14ac:dyDescent="0.25">
      <c r="A332" s="52">
        <f t="shared" si="30"/>
        <v>334</v>
      </c>
      <c r="B332" s="132">
        <f t="shared" si="31"/>
        <v>617723.54119522602</v>
      </c>
      <c r="C332" s="132">
        <f t="shared" si="32"/>
        <v>1167656.90822648</v>
      </c>
      <c r="D332" s="75">
        <f t="shared" si="33"/>
        <v>219.95070000000001</v>
      </c>
      <c r="E332" s="85" t="str">
        <f t="shared" si="34"/>
        <v>ZP35</v>
      </c>
      <c r="H332" s="50">
        <v>334</v>
      </c>
      <c r="I332" s="50">
        <v>-617723.54119522602</v>
      </c>
      <c r="J332" s="50">
        <v>-1167656.90822648</v>
      </c>
      <c r="K332" s="50">
        <v>219.95070000000001</v>
      </c>
      <c r="L332" s="50" t="s">
        <v>513</v>
      </c>
    </row>
    <row r="333" spans="1:12" x14ac:dyDescent="0.25">
      <c r="A333" s="52">
        <f t="shared" si="30"/>
        <v>335</v>
      </c>
      <c r="B333" s="132">
        <f t="shared" si="31"/>
        <v>617715.68499841797</v>
      </c>
      <c r="C333" s="132">
        <f t="shared" si="32"/>
        <v>1167629.0000392201</v>
      </c>
      <c r="D333" s="75">
        <f t="shared" si="33"/>
        <v>220.15610000000001</v>
      </c>
      <c r="E333" s="85" t="str">
        <f t="shared" si="34"/>
        <v>ZO35</v>
      </c>
      <c r="H333" s="50">
        <v>335</v>
      </c>
      <c r="I333" s="50">
        <v>-617715.68499841797</v>
      </c>
      <c r="J333" s="50">
        <v>-1167629.0000392201</v>
      </c>
      <c r="K333" s="50">
        <v>220.15610000000001</v>
      </c>
      <c r="L333" s="50" t="s">
        <v>514</v>
      </c>
    </row>
    <row r="334" spans="1:12" x14ac:dyDescent="0.25">
      <c r="A334" s="52">
        <f t="shared" si="30"/>
        <v>336</v>
      </c>
      <c r="B334" s="132">
        <f t="shared" si="31"/>
        <v>617698.83153898094</v>
      </c>
      <c r="C334" s="132">
        <f t="shared" si="32"/>
        <v>1167576.7976122899</v>
      </c>
      <c r="D334" s="75">
        <f t="shared" si="33"/>
        <v>220.21449999999999</v>
      </c>
      <c r="E334" s="85" t="str">
        <f t="shared" si="34"/>
        <v>VB35</v>
      </c>
      <c r="H334" s="50">
        <v>336</v>
      </c>
      <c r="I334" s="50">
        <v>-617698.83153898094</v>
      </c>
      <c r="J334" s="50">
        <v>-1167576.7976122899</v>
      </c>
      <c r="K334" s="50">
        <v>220.21449999999999</v>
      </c>
      <c r="L334" s="50" t="s">
        <v>515</v>
      </c>
    </row>
    <row r="335" spans="1:12" x14ac:dyDescent="0.25">
      <c r="A335" s="52">
        <f t="shared" si="30"/>
        <v>337</v>
      </c>
      <c r="B335" s="132">
        <f t="shared" si="31"/>
        <v>617720.02142967004</v>
      </c>
      <c r="C335" s="132">
        <f t="shared" si="32"/>
        <v>1167526.1999739599</v>
      </c>
      <c r="D335" s="75">
        <f t="shared" si="33"/>
        <v>220.1943</v>
      </c>
      <c r="E335" s="85" t="str">
        <f t="shared" si="34"/>
        <v>KO35</v>
      </c>
      <c r="H335" s="50">
        <v>337</v>
      </c>
      <c r="I335" s="50">
        <v>-617720.02142967004</v>
      </c>
      <c r="J335" s="50">
        <v>-1167526.1999739599</v>
      </c>
      <c r="K335" s="50">
        <v>220.1943</v>
      </c>
      <c r="L335" s="50" t="s">
        <v>516</v>
      </c>
    </row>
    <row r="336" spans="1:12" x14ac:dyDescent="0.25">
      <c r="A336" s="52">
        <f t="shared" si="30"/>
        <v>338</v>
      </c>
      <c r="B336" s="132">
        <f t="shared" si="31"/>
        <v>617730.200045862</v>
      </c>
      <c r="C336" s="132">
        <f t="shared" si="32"/>
        <v>1167499.05255204</v>
      </c>
      <c r="D336" s="75">
        <f t="shared" si="33"/>
        <v>220.16980000000001</v>
      </c>
      <c r="E336" s="85" t="str">
        <f t="shared" si="34"/>
        <v>KP35</v>
      </c>
      <c r="H336" s="50">
        <v>338</v>
      </c>
      <c r="I336" s="50">
        <v>-617730.200045862</v>
      </c>
      <c r="J336" s="50">
        <v>-1167499.05255204</v>
      </c>
      <c r="K336" s="50">
        <v>220.16980000000001</v>
      </c>
      <c r="L336" s="50" t="s">
        <v>517</v>
      </c>
    </row>
    <row r="337" spans="1:12" x14ac:dyDescent="0.25">
      <c r="A337" s="52">
        <f t="shared" si="30"/>
        <v>339</v>
      </c>
      <c r="B337" s="132">
        <f t="shared" si="31"/>
        <v>617790.70562469796</v>
      </c>
      <c r="C337" s="132">
        <f t="shared" si="32"/>
        <v>1167349.09291608</v>
      </c>
      <c r="D337" s="75">
        <f t="shared" si="33"/>
        <v>220.03319999999999</v>
      </c>
      <c r="E337" s="85" t="str">
        <f t="shared" si="34"/>
        <v>ZP36</v>
      </c>
      <c r="H337" s="50">
        <v>339</v>
      </c>
      <c r="I337" s="50">
        <v>-617790.70562469796</v>
      </c>
      <c r="J337" s="50">
        <v>-1167349.09291608</v>
      </c>
      <c r="K337" s="50">
        <v>220.03319999999999</v>
      </c>
      <c r="L337" s="50" t="s">
        <v>518</v>
      </c>
    </row>
    <row r="338" spans="1:12" x14ac:dyDescent="0.25">
      <c r="A338" s="52">
        <f t="shared" si="30"/>
        <v>340</v>
      </c>
      <c r="B338" s="132">
        <f t="shared" si="31"/>
        <v>617807.79264923395</v>
      </c>
      <c r="C338" s="132">
        <f t="shared" si="32"/>
        <v>1167310.7492806399</v>
      </c>
      <c r="D338" s="75">
        <f t="shared" si="33"/>
        <v>219.99780000000001</v>
      </c>
      <c r="E338" s="85" t="str">
        <f t="shared" si="34"/>
        <v>ZO36</v>
      </c>
      <c r="H338" s="50">
        <v>340</v>
      </c>
      <c r="I338" s="50">
        <v>-617807.79264923395</v>
      </c>
      <c r="J338" s="50">
        <v>-1167310.7492806399</v>
      </c>
      <c r="K338" s="50">
        <v>219.99780000000001</v>
      </c>
      <c r="L338" s="50" t="s">
        <v>519</v>
      </c>
    </row>
    <row r="339" spans="1:12" x14ac:dyDescent="0.25">
      <c r="A339" s="52">
        <f t="shared" si="30"/>
        <v>341</v>
      </c>
      <c r="B339" s="132">
        <f t="shared" si="31"/>
        <v>617816.65223861497</v>
      </c>
      <c r="C339" s="132">
        <f t="shared" si="32"/>
        <v>1167284.7857091799</v>
      </c>
      <c r="D339" s="75">
        <f t="shared" si="33"/>
        <v>219.8691</v>
      </c>
      <c r="E339" s="85" t="str">
        <f t="shared" si="34"/>
        <v>VB36</v>
      </c>
      <c r="H339" s="50">
        <v>341</v>
      </c>
      <c r="I339" s="50">
        <v>-617816.65223861497</v>
      </c>
      <c r="J339" s="50">
        <v>-1167284.7857091799</v>
      </c>
      <c r="K339" s="50">
        <v>219.8691</v>
      </c>
      <c r="L339" s="50" t="s">
        <v>520</v>
      </c>
    </row>
    <row r="340" spans="1:12" x14ac:dyDescent="0.25">
      <c r="A340" s="52">
        <f t="shared" si="30"/>
        <v>342</v>
      </c>
      <c r="B340" s="132">
        <f t="shared" si="31"/>
        <v>617844.78610950196</v>
      </c>
      <c r="C340" s="132">
        <f t="shared" si="32"/>
        <v>1167261.8537907701</v>
      </c>
      <c r="D340" s="75">
        <f t="shared" si="33"/>
        <v>219.66329999999999</v>
      </c>
      <c r="E340" s="85" t="str">
        <f t="shared" si="34"/>
        <v>KO36</v>
      </c>
      <c r="H340" s="50">
        <v>342</v>
      </c>
      <c r="I340" s="50">
        <v>-617844.78610950196</v>
      </c>
      <c r="J340" s="50">
        <v>-1167261.8537907701</v>
      </c>
      <c r="K340" s="50">
        <v>219.66329999999999</v>
      </c>
      <c r="L340" s="50" t="s">
        <v>521</v>
      </c>
    </row>
    <row r="341" spans="1:12" x14ac:dyDescent="0.25">
      <c r="A341" s="52">
        <f t="shared" si="30"/>
        <v>343</v>
      </c>
      <c r="B341" s="132">
        <f t="shared" si="31"/>
        <v>617864.29797859897</v>
      </c>
      <c r="C341" s="132">
        <f t="shared" si="32"/>
        <v>1167244.67756694</v>
      </c>
      <c r="D341" s="75">
        <f t="shared" si="33"/>
        <v>219.51159999999999</v>
      </c>
      <c r="E341" s="85" t="str">
        <f t="shared" si="34"/>
        <v>KP36</v>
      </c>
      <c r="H341" s="50">
        <v>343</v>
      </c>
      <c r="I341" s="50">
        <v>-617864.29797859897</v>
      </c>
      <c r="J341" s="50">
        <v>-1167244.67756694</v>
      </c>
      <c r="K341" s="50">
        <v>219.51159999999999</v>
      </c>
      <c r="L341" s="50" t="s">
        <v>522</v>
      </c>
    </row>
    <row r="342" spans="1:12" x14ac:dyDescent="0.25">
      <c r="A342" s="52">
        <f t="shared" si="30"/>
        <v>344</v>
      </c>
      <c r="B342" s="132">
        <f t="shared" si="31"/>
        <v>617874.40310981602</v>
      </c>
      <c r="C342" s="132">
        <f t="shared" si="32"/>
        <v>1167236.1710763299</v>
      </c>
      <c r="D342" s="75">
        <f t="shared" si="33"/>
        <v>219.44829999999999</v>
      </c>
      <c r="E342" s="85" t="str">
        <f t="shared" si="34"/>
        <v>ZV1</v>
      </c>
      <c r="H342" s="50">
        <v>344</v>
      </c>
      <c r="I342" s="50">
        <v>-617874.40310981602</v>
      </c>
      <c r="J342" s="50">
        <v>-1167236.1710763299</v>
      </c>
      <c r="K342" s="50">
        <v>219.44829999999999</v>
      </c>
      <c r="L342" s="50" t="s">
        <v>8</v>
      </c>
    </row>
    <row r="343" spans="1:12" x14ac:dyDescent="0.25">
      <c r="A343" s="52">
        <f t="shared" si="30"/>
        <v>345</v>
      </c>
      <c r="B343" s="132">
        <f t="shared" si="31"/>
        <v>617884.05075695505</v>
      </c>
      <c r="C343" s="132">
        <f t="shared" si="32"/>
        <v>1167228.0496954101</v>
      </c>
      <c r="D343" s="75">
        <f t="shared" si="33"/>
        <v>219.40969999999999</v>
      </c>
      <c r="E343" s="85" t="str">
        <f t="shared" si="34"/>
        <v>BO1</v>
      </c>
      <c r="H343" s="50">
        <v>345</v>
      </c>
      <c r="I343" s="50">
        <v>-617884.05075695505</v>
      </c>
      <c r="J343" s="50">
        <v>-1167228.0496954101</v>
      </c>
      <c r="K343" s="50">
        <v>219.40969999999999</v>
      </c>
      <c r="L343" s="50" t="s">
        <v>458</v>
      </c>
    </row>
    <row r="344" spans="1:12" x14ac:dyDescent="0.25">
      <c r="A344" s="52">
        <f t="shared" si="30"/>
        <v>346</v>
      </c>
      <c r="B344" s="132">
        <f t="shared" si="31"/>
        <v>617894.687125889</v>
      </c>
      <c r="C344" s="132">
        <f t="shared" si="32"/>
        <v>1167221.2746249801</v>
      </c>
      <c r="D344" s="75">
        <f t="shared" si="33"/>
        <v>219.37139999999999</v>
      </c>
      <c r="E344" s="85" t="str">
        <f t="shared" si="34"/>
        <v>KV1</v>
      </c>
      <c r="H344" s="50">
        <v>346</v>
      </c>
      <c r="I344" s="50">
        <v>-617894.687125889</v>
      </c>
      <c r="J344" s="50">
        <v>-1167221.2746249801</v>
      </c>
      <c r="K344" s="50">
        <v>219.37139999999999</v>
      </c>
      <c r="L344" s="50" t="s">
        <v>9</v>
      </c>
    </row>
    <row r="345" spans="1:12" x14ac:dyDescent="0.25">
      <c r="A345" s="52">
        <f t="shared" si="30"/>
        <v>347</v>
      </c>
      <c r="B345" s="132">
        <f t="shared" si="31"/>
        <v>617893.69840409304</v>
      </c>
      <c r="C345" s="132">
        <f t="shared" si="32"/>
        <v>1167219.92831449</v>
      </c>
      <c r="D345" s="75">
        <f t="shared" si="33"/>
        <v>219.37100000000001</v>
      </c>
      <c r="E345" s="85" t="str">
        <f t="shared" si="34"/>
        <v>KV1</v>
      </c>
      <c r="H345" s="50">
        <v>347</v>
      </c>
      <c r="I345" s="50">
        <v>-617893.69840409304</v>
      </c>
      <c r="J345" s="50">
        <v>-1167219.92831449</v>
      </c>
      <c r="K345" s="50">
        <v>219.37100000000001</v>
      </c>
      <c r="L345" s="50" t="s">
        <v>9</v>
      </c>
    </row>
    <row r="346" spans="1:12" x14ac:dyDescent="0.25">
      <c r="A346" s="52">
        <f t="shared" si="30"/>
        <v>348</v>
      </c>
      <c r="B346" s="132">
        <f t="shared" si="31"/>
        <v>617920.42621134303</v>
      </c>
      <c r="C346" s="132">
        <f t="shared" si="32"/>
        <v>1167197.4288697301</v>
      </c>
      <c r="D346" s="75">
        <f t="shared" si="33"/>
        <v>219.26400000000001</v>
      </c>
      <c r="E346" s="85" t="str">
        <f t="shared" si="34"/>
        <v>ZV3</v>
      </c>
      <c r="H346" s="50">
        <v>348</v>
      </c>
      <c r="I346" s="50">
        <v>-617920.42621134303</v>
      </c>
      <c r="J346" s="50">
        <v>-1167197.4288697301</v>
      </c>
      <c r="K346" s="50">
        <v>219.26400000000001</v>
      </c>
      <c r="L346" s="50" t="s">
        <v>159</v>
      </c>
    </row>
    <row r="347" spans="1:12" x14ac:dyDescent="0.25">
      <c r="A347" s="52">
        <f t="shared" si="30"/>
        <v>349</v>
      </c>
      <c r="B347" s="132">
        <f t="shared" si="31"/>
        <v>617933.13751047605</v>
      </c>
      <c r="C347" s="132">
        <f t="shared" si="32"/>
        <v>1167186.7285092401</v>
      </c>
      <c r="D347" s="75">
        <f t="shared" si="33"/>
        <v>219.2131</v>
      </c>
      <c r="E347" s="85" t="str">
        <f t="shared" si="34"/>
        <v>BO3</v>
      </c>
      <c r="H347" s="50">
        <v>349</v>
      </c>
      <c r="I347" s="50">
        <v>-617933.13751047605</v>
      </c>
      <c r="J347" s="50">
        <v>-1167186.7285092401</v>
      </c>
      <c r="K347" s="50">
        <v>219.2131</v>
      </c>
      <c r="L347" s="50" t="s">
        <v>523</v>
      </c>
    </row>
    <row r="348" spans="1:12" x14ac:dyDescent="0.25">
      <c r="A348" s="52">
        <f t="shared" si="30"/>
        <v>350</v>
      </c>
      <c r="B348" s="132">
        <f t="shared" si="31"/>
        <v>617944.58940679196</v>
      </c>
      <c r="C348" s="132">
        <f t="shared" si="32"/>
        <v>1167174.6898668299</v>
      </c>
      <c r="D348" s="75">
        <f t="shared" si="33"/>
        <v>219.16249999999999</v>
      </c>
      <c r="E348" s="85" t="str">
        <f t="shared" si="34"/>
        <v>KV3</v>
      </c>
      <c r="H348" s="50">
        <v>350</v>
      </c>
      <c r="I348" s="50">
        <v>-617944.58940679196</v>
      </c>
      <c r="J348" s="50">
        <v>-1167174.6898668299</v>
      </c>
      <c r="K348" s="50">
        <v>219.16249999999999</v>
      </c>
      <c r="L348" s="50" t="s">
        <v>242</v>
      </c>
    </row>
    <row r="349" spans="1:12" x14ac:dyDescent="0.25">
      <c r="A349" s="52">
        <f t="shared" si="30"/>
        <v>351</v>
      </c>
      <c r="B349" s="132">
        <f t="shared" si="31"/>
        <v>617945.84880960896</v>
      </c>
      <c r="C349" s="132">
        <f t="shared" si="32"/>
        <v>1167176.0281487501</v>
      </c>
      <c r="D349" s="75">
        <f t="shared" si="33"/>
        <v>219.16220000000001</v>
      </c>
      <c r="E349" s="85" t="str">
        <f t="shared" si="34"/>
        <v>KV3</v>
      </c>
      <c r="H349" s="50">
        <v>351</v>
      </c>
      <c r="I349" s="50">
        <v>-617945.84880960896</v>
      </c>
      <c r="J349" s="50">
        <v>-1167176.0281487501</v>
      </c>
      <c r="K349" s="50">
        <v>219.16220000000001</v>
      </c>
      <c r="L349" s="50" t="s">
        <v>242</v>
      </c>
    </row>
    <row r="350" spans="1:12" x14ac:dyDescent="0.25">
      <c r="A350" s="52">
        <f t="shared" si="30"/>
        <v>352</v>
      </c>
      <c r="B350" s="132">
        <f t="shared" si="31"/>
        <v>618087.812139633</v>
      </c>
      <c r="C350" s="132">
        <f t="shared" si="32"/>
        <v>1167056.5235417299</v>
      </c>
      <c r="D350" s="75">
        <f t="shared" si="33"/>
        <v>218.63630000000001</v>
      </c>
      <c r="E350" s="85" t="str">
        <f t="shared" si="34"/>
        <v>ZV6</v>
      </c>
      <c r="H350" s="50">
        <v>352</v>
      </c>
      <c r="I350" s="50">
        <v>-618087.812139633</v>
      </c>
      <c r="J350" s="50">
        <v>-1167056.5235417299</v>
      </c>
      <c r="K350" s="50">
        <v>218.63630000000001</v>
      </c>
      <c r="L350" s="50" t="s">
        <v>243</v>
      </c>
    </row>
    <row r="351" spans="1:12" x14ac:dyDescent="0.25">
      <c r="A351" s="52">
        <f t="shared" si="30"/>
        <v>353</v>
      </c>
      <c r="B351" s="132">
        <f t="shared" si="31"/>
        <v>618078.85214833298</v>
      </c>
      <c r="C351" s="132">
        <f t="shared" si="32"/>
        <v>1167064.06605457</v>
      </c>
      <c r="D351" s="75">
        <f t="shared" si="33"/>
        <v>218.65889999999999</v>
      </c>
      <c r="E351" s="85" t="str">
        <f t="shared" si="34"/>
        <v>BO6</v>
      </c>
      <c r="H351" s="50">
        <v>353</v>
      </c>
      <c r="I351" s="50">
        <v>-618078.85214833298</v>
      </c>
      <c r="J351" s="50">
        <v>-1167064.06605457</v>
      </c>
      <c r="K351" s="50">
        <v>218.65889999999999</v>
      </c>
      <c r="L351" s="50" t="s">
        <v>464</v>
      </c>
    </row>
    <row r="352" spans="1:12" x14ac:dyDescent="0.25">
      <c r="A352" s="52">
        <f t="shared" si="30"/>
        <v>354</v>
      </c>
      <c r="B352" s="132">
        <f t="shared" si="31"/>
        <v>618065.92355802003</v>
      </c>
      <c r="C352" s="132">
        <f t="shared" si="32"/>
        <v>1167077.4964572601</v>
      </c>
      <c r="D352" s="75">
        <f t="shared" si="33"/>
        <v>218.69460000000001</v>
      </c>
      <c r="E352" s="85" t="str">
        <f t="shared" si="34"/>
        <v>KV6</v>
      </c>
      <c r="H352" s="50">
        <v>354</v>
      </c>
      <c r="I352" s="50">
        <v>-618065.92355802003</v>
      </c>
      <c r="J352" s="50">
        <v>-1167077.4964572601</v>
      </c>
      <c r="K352" s="50">
        <v>218.69460000000001</v>
      </c>
      <c r="L352" s="50" t="s">
        <v>237</v>
      </c>
    </row>
    <row r="353" spans="1:12" x14ac:dyDescent="0.25">
      <c r="A353" s="52">
        <f t="shared" si="30"/>
        <v>355</v>
      </c>
      <c r="B353" s="132">
        <f t="shared" si="31"/>
        <v>618065.20254409895</v>
      </c>
      <c r="C353" s="132">
        <f t="shared" si="32"/>
        <v>1167075.55627947</v>
      </c>
      <c r="D353" s="75">
        <f t="shared" si="33"/>
        <v>218.69319999999999</v>
      </c>
      <c r="E353" s="85" t="str">
        <f t="shared" si="34"/>
        <v>KV6</v>
      </c>
      <c r="H353" s="50">
        <v>355</v>
      </c>
      <c r="I353" s="50">
        <v>-618065.20254409895</v>
      </c>
      <c r="J353" s="50">
        <v>-1167075.55627947</v>
      </c>
      <c r="K353" s="50">
        <v>218.69319999999999</v>
      </c>
      <c r="L353" s="50" t="s">
        <v>237</v>
      </c>
    </row>
    <row r="354" spans="1:12" x14ac:dyDescent="0.25">
      <c r="A354" s="52">
        <f t="shared" si="30"/>
        <v>356</v>
      </c>
      <c r="B354" s="132">
        <f t="shared" si="31"/>
        <v>618108.50916871801</v>
      </c>
      <c r="C354" s="132">
        <f t="shared" si="32"/>
        <v>1167039.1008007601</v>
      </c>
      <c r="D354" s="75">
        <f t="shared" si="33"/>
        <v>218.58420000000001</v>
      </c>
      <c r="E354" s="85" t="str">
        <f t="shared" si="34"/>
        <v>ZV7</v>
      </c>
      <c r="H354" s="50">
        <v>356</v>
      </c>
      <c r="I354" s="50">
        <v>-618108.50916871801</v>
      </c>
      <c r="J354" s="50">
        <v>-1167039.1008007601</v>
      </c>
      <c r="K354" s="50">
        <v>218.58420000000001</v>
      </c>
      <c r="L354" s="50" t="s">
        <v>465</v>
      </c>
    </row>
    <row r="355" spans="1:12" x14ac:dyDescent="0.25">
      <c r="A355" s="52">
        <f t="shared" si="30"/>
        <v>357</v>
      </c>
      <c r="B355" s="132">
        <f t="shared" si="31"/>
        <v>618101.46174386598</v>
      </c>
      <c r="C355" s="132">
        <f t="shared" si="32"/>
        <v>1167045.0333168299</v>
      </c>
      <c r="D355" s="75">
        <f t="shared" si="33"/>
        <v>218.6019</v>
      </c>
      <c r="E355" s="85" t="str">
        <f t="shared" si="34"/>
        <v>BO7</v>
      </c>
      <c r="H355" s="50">
        <v>357</v>
      </c>
      <c r="I355" s="50">
        <v>-618101.46174386598</v>
      </c>
      <c r="J355" s="50">
        <v>-1167045.0333168299</v>
      </c>
      <c r="K355" s="50">
        <v>218.6019</v>
      </c>
      <c r="L355" s="50" t="s">
        <v>466</v>
      </c>
    </row>
    <row r="356" spans="1:12" x14ac:dyDescent="0.25">
      <c r="A356" s="52">
        <f t="shared" si="30"/>
        <v>358</v>
      </c>
      <c r="B356" s="132">
        <f t="shared" si="31"/>
        <v>618086.02333653904</v>
      </c>
      <c r="C356" s="132">
        <f t="shared" si="32"/>
        <v>1167055.4822279301</v>
      </c>
      <c r="D356" s="75">
        <f t="shared" si="33"/>
        <v>218.6377</v>
      </c>
      <c r="E356" s="85" t="str">
        <f t="shared" si="34"/>
        <v>KV7</v>
      </c>
      <c r="H356" s="50">
        <v>358</v>
      </c>
      <c r="I356" s="50">
        <v>-618086.02333653904</v>
      </c>
      <c r="J356" s="50">
        <v>-1167055.4822279301</v>
      </c>
      <c r="K356" s="50">
        <v>218.6377</v>
      </c>
      <c r="L356" s="50" t="s">
        <v>467</v>
      </c>
    </row>
    <row r="357" spans="1:12" x14ac:dyDescent="0.25">
      <c r="A357" s="52">
        <f t="shared" si="30"/>
        <v>359</v>
      </c>
      <c r="B357" s="132">
        <f t="shared" si="31"/>
        <v>618087.812139633</v>
      </c>
      <c r="C357" s="132">
        <f t="shared" si="32"/>
        <v>1167056.5235417299</v>
      </c>
      <c r="D357" s="75">
        <f t="shared" si="33"/>
        <v>218.63630000000001</v>
      </c>
      <c r="E357" s="85" t="str">
        <f t="shared" si="34"/>
        <v>KV7</v>
      </c>
      <c r="H357" s="50">
        <v>359</v>
      </c>
      <c r="I357" s="50">
        <v>-618087.812139633</v>
      </c>
      <c r="J357" s="50">
        <v>-1167056.5235417299</v>
      </c>
      <c r="K357" s="50">
        <v>218.63630000000001</v>
      </c>
      <c r="L357" s="50" t="s">
        <v>467</v>
      </c>
    </row>
    <row r="358" spans="1:12" x14ac:dyDescent="0.25">
      <c r="A358" s="52">
        <f t="shared" si="30"/>
        <v>360</v>
      </c>
      <c r="B358" s="132">
        <f t="shared" si="31"/>
        <v>618109.56391969102</v>
      </c>
      <c r="C358" s="132">
        <f t="shared" si="32"/>
        <v>1167038.2129123099</v>
      </c>
      <c r="D358" s="75">
        <f t="shared" si="33"/>
        <v>218.58160000000001</v>
      </c>
      <c r="E358" s="85" t="str">
        <f t="shared" si="34"/>
        <v>ZO41</v>
      </c>
      <c r="H358" s="50">
        <v>360</v>
      </c>
      <c r="I358" s="50">
        <v>-618109.56391969102</v>
      </c>
      <c r="J358" s="50">
        <v>-1167038.2129123099</v>
      </c>
      <c r="K358" s="50">
        <v>218.58160000000001</v>
      </c>
      <c r="L358" s="50" t="s">
        <v>524</v>
      </c>
    </row>
    <row r="359" spans="1:12" x14ac:dyDescent="0.25">
      <c r="A359" s="52">
        <f t="shared" si="30"/>
        <v>361</v>
      </c>
      <c r="B359" s="132">
        <f t="shared" si="31"/>
        <v>618124.89034021203</v>
      </c>
      <c r="C359" s="132">
        <f t="shared" si="32"/>
        <v>1167025.3111449301</v>
      </c>
      <c r="D359" s="75">
        <f t="shared" si="33"/>
        <v>218.5352</v>
      </c>
      <c r="E359" s="85" t="str">
        <f t="shared" si="34"/>
        <v>VB41</v>
      </c>
      <c r="H359" s="50">
        <v>361</v>
      </c>
      <c r="I359" s="50">
        <v>-618124.89034021203</v>
      </c>
      <c r="J359" s="50">
        <v>-1167025.3111449301</v>
      </c>
      <c r="K359" s="50">
        <v>218.5352</v>
      </c>
      <c r="L359" s="50" t="s">
        <v>525</v>
      </c>
    </row>
    <row r="360" spans="1:12" x14ac:dyDescent="0.25">
      <c r="A360" s="52">
        <f t="shared" si="30"/>
        <v>362</v>
      </c>
      <c r="B360" s="132">
        <f t="shared" si="31"/>
        <v>618138.86073344504</v>
      </c>
      <c r="C360" s="132">
        <f t="shared" si="32"/>
        <v>1167018.91352458</v>
      </c>
      <c r="D360" s="75">
        <f t="shared" si="33"/>
        <v>218.43020000000001</v>
      </c>
      <c r="E360" s="85" t="str">
        <f t="shared" si="34"/>
        <v>KO41</v>
      </c>
      <c r="H360" s="50">
        <v>362</v>
      </c>
      <c r="I360" s="50">
        <v>-618138.86073344504</v>
      </c>
      <c r="J360" s="50">
        <v>-1167018.91352458</v>
      </c>
      <c r="K360" s="50">
        <v>218.43020000000001</v>
      </c>
      <c r="L360" s="50" t="s">
        <v>526</v>
      </c>
    </row>
    <row r="361" spans="1:12" x14ac:dyDescent="0.25">
      <c r="A361" s="52">
        <f t="shared" ref="A361:A365" si="35">H361</f>
        <v>363</v>
      </c>
      <c r="B361" s="132">
        <f t="shared" ref="B361:B365" si="36">-I361</f>
        <v>618146.98276095104</v>
      </c>
      <c r="C361" s="132">
        <f t="shared" ref="C361:C365" si="37">-J361</f>
        <v>1167015.0371616699</v>
      </c>
      <c r="D361" s="75">
        <f t="shared" ref="D361:D365" si="38">K361</f>
        <v>218.36429999999999</v>
      </c>
      <c r="E361" s="85" t="str">
        <f t="shared" ref="E361:E365" si="39">L361</f>
        <v>KP41</v>
      </c>
      <c r="H361" s="50">
        <v>363</v>
      </c>
      <c r="I361" s="50">
        <v>-618146.98276095104</v>
      </c>
      <c r="J361" s="50">
        <v>-1167015.0371616699</v>
      </c>
      <c r="K361" s="50">
        <v>218.36429999999999</v>
      </c>
      <c r="L361" s="50" t="s">
        <v>527</v>
      </c>
    </row>
    <row r="362" spans="1:12" x14ac:dyDescent="0.25">
      <c r="A362" s="52">
        <f t="shared" si="35"/>
        <v>364</v>
      </c>
      <c r="B362" s="132">
        <f t="shared" si="36"/>
        <v>618172.63480348804</v>
      </c>
      <c r="C362" s="132">
        <f t="shared" si="37"/>
        <v>1167003.10779192</v>
      </c>
      <c r="D362" s="75">
        <f t="shared" si="38"/>
        <v>218.19409999999999</v>
      </c>
      <c r="E362" s="85" t="str">
        <f t="shared" si="39"/>
        <v>ZV8</v>
      </c>
      <c r="H362" s="50">
        <v>364</v>
      </c>
      <c r="I362" s="50">
        <v>-618172.63480348804</v>
      </c>
      <c r="J362" s="50">
        <v>-1167003.10779192</v>
      </c>
      <c r="K362" s="50">
        <v>218.19409999999999</v>
      </c>
      <c r="L362" s="50" t="s">
        <v>528</v>
      </c>
    </row>
    <row r="363" spans="1:12" x14ac:dyDescent="0.25">
      <c r="A363" s="52">
        <f t="shared" si="35"/>
        <v>365</v>
      </c>
      <c r="B363" s="132">
        <f t="shared" si="36"/>
        <v>618187.70083523705</v>
      </c>
      <c r="C363" s="132">
        <f t="shared" si="37"/>
        <v>1166996.1014000101</v>
      </c>
      <c r="D363" s="75">
        <f t="shared" si="38"/>
        <v>218.17320000000001</v>
      </c>
      <c r="E363" s="85" t="str">
        <f t="shared" si="39"/>
        <v>BO8</v>
      </c>
      <c r="H363" s="50">
        <v>365</v>
      </c>
      <c r="I363" s="50">
        <v>-618187.70083523705</v>
      </c>
      <c r="J363" s="50">
        <v>-1166996.1014000101</v>
      </c>
      <c r="K363" s="50">
        <v>218.17320000000001</v>
      </c>
      <c r="L363" s="50" t="s">
        <v>529</v>
      </c>
    </row>
    <row r="364" spans="1:12" x14ac:dyDescent="0.25">
      <c r="A364" s="52">
        <f t="shared" si="35"/>
        <v>366</v>
      </c>
      <c r="B364" s="132">
        <f t="shared" si="36"/>
        <v>618201.90099258604</v>
      </c>
      <c r="C364" s="132">
        <f t="shared" si="37"/>
        <v>1166987.4740961699</v>
      </c>
      <c r="D364" s="75">
        <f t="shared" si="38"/>
        <v>218.1525</v>
      </c>
      <c r="E364" s="85" t="str">
        <f t="shared" si="39"/>
        <v>KV8</v>
      </c>
      <c r="H364" s="50">
        <v>366</v>
      </c>
      <c r="I364" s="50">
        <v>-618201.90099258604</v>
      </c>
      <c r="J364" s="50">
        <v>-1166987.4740961699</v>
      </c>
      <c r="K364" s="50">
        <v>218.1525</v>
      </c>
      <c r="L364" s="50" t="s">
        <v>10</v>
      </c>
    </row>
    <row r="365" spans="1:12" ht="15.75" thickBot="1" x14ac:dyDescent="0.3">
      <c r="A365" s="55">
        <f t="shared" si="35"/>
        <v>367</v>
      </c>
      <c r="B365" s="133">
        <f t="shared" si="36"/>
        <v>618202.76686698501</v>
      </c>
      <c r="C365" s="133">
        <f t="shared" si="37"/>
        <v>1166989.0950080999</v>
      </c>
      <c r="D365" s="82">
        <f t="shared" si="38"/>
        <v>218.1523</v>
      </c>
      <c r="E365" s="87" t="str">
        <f t="shared" si="39"/>
        <v>KV8</v>
      </c>
      <c r="H365" s="50">
        <v>367</v>
      </c>
      <c r="I365" s="50">
        <v>-618202.76686698501</v>
      </c>
      <c r="J365" s="50">
        <v>-1166989.0950080999</v>
      </c>
      <c r="K365" s="50">
        <v>218.1523</v>
      </c>
      <c r="L365" s="50" t="s">
        <v>10</v>
      </c>
    </row>
  </sheetData>
  <mergeCells count="2">
    <mergeCell ref="H2:L2"/>
    <mergeCell ref="M2:M3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41"/>
  <sheetViews>
    <sheetView workbookViewId="0">
      <selection activeCell="A3" sqref="A3:A5"/>
    </sheetView>
  </sheetViews>
  <sheetFormatPr defaultRowHeight="15" x14ac:dyDescent="0.25"/>
  <cols>
    <col min="2" max="2" width="19.85546875" customWidth="1"/>
    <col min="3" max="3" width="5.85546875" customWidth="1"/>
    <col min="4" max="4" width="8.85546875" customWidth="1"/>
    <col min="5" max="6" width="5.85546875" customWidth="1"/>
    <col min="7" max="7" width="8.85546875" customWidth="1"/>
    <col min="8" max="8" width="5.85546875" customWidth="1"/>
    <col min="9" max="9" width="14.28515625" customWidth="1"/>
    <col min="10" max="10" width="1.42578125" customWidth="1"/>
    <col min="11" max="12" width="9.85546875" customWidth="1"/>
    <col min="13" max="13" width="7.42578125" customWidth="1"/>
    <col min="14" max="14" width="5" customWidth="1"/>
    <col min="15" max="15" width="4.42578125" customWidth="1"/>
    <col min="16" max="16" width="8.5703125" customWidth="1"/>
    <col min="17" max="17" width="3.85546875" customWidth="1"/>
    <col min="18" max="18" width="4.140625" customWidth="1"/>
    <col min="19" max="19" width="4.28515625" customWidth="1"/>
    <col min="20" max="20" width="8.5703125" customWidth="1"/>
    <col min="21" max="21" width="7" customWidth="1"/>
    <col min="22" max="22" width="4.42578125" customWidth="1"/>
    <col min="23" max="23" width="7.7109375" customWidth="1"/>
    <col min="24" max="24" width="4.85546875" customWidth="1"/>
    <col min="25" max="25" width="7.42578125" customWidth="1"/>
    <col min="26" max="26" width="12.5703125" customWidth="1"/>
    <col min="27" max="27" width="12.42578125" customWidth="1"/>
    <col min="28" max="28" width="13.140625" customWidth="1"/>
    <col min="29" max="29" width="11.7109375" customWidth="1"/>
    <col min="30" max="30" width="2.140625" customWidth="1"/>
    <col min="31" max="34" width="7.5703125" customWidth="1"/>
  </cols>
  <sheetData>
    <row r="1" spans="1:38" x14ac:dyDescent="0.25">
      <c r="A1" s="1" t="s">
        <v>129</v>
      </c>
    </row>
    <row r="2" spans="1:38" ht="15.75" thickBot="1" x14ac:dyDescent="0.3"/>
    <row r="3" spans="1:38" ht="15" customHeight="1" x14ac:dyDescent="0.25">
      <c r="A3" s="143" t="s">
        <v>177</v>
      </c>
      <c r="B3" s="147" t="s">
        <v>152</v>
      </c>
      <c r="C3" s="146" t="s">
        <v>130</v>
      </c>
      <c r="D3" s="146"/>
      <c r="E3" s="146"/>
      <c r="F3" s="146" t="s">
        <v>148</v>
      </c>
      <c r="G3" s="146"/>
      <c r="H3" s="146"/>
      <c r="I3" s="149" t="s">
        <v>34</v>
      </c>
    </row>
    <row r="4" spans="1:38" x14ac:dyDescent="0.25">
      <c r="A4" s="144"/>
      <c r="B4" s="148"/>
      <c r="C4" s="60" t="s">
        <v>146</v>
      </c>
      <c r="D4" s="60" t="s">
        <v>145</v>
      </c>
      <c r="E4" s="60" t="s">
        <v>147</v>
      </c>
      <c r="F4" s="60" t="s">
        <v>146</v>
      </c>
      <c r="G4" s="60" t="s">
        <v>145</v>
      </c>
      <c r="H4" s="60" t="s">
        <v>147</v>
      </c>
      <c r="I4" s="150"/>
      <c r="K4" s="140" t="s">
        <v>151</v>
      </c>
      <c r="L4" s="140"/>
      <c r="M4" s="145" t="s">
        <v>156</v>
      </c>
      <c r="N4" s="151" t="s">
        <v>143</v>
      </c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E4" s="142" t="s">
        <v>153</v>
      </c>
      <c r="AF4" s="142"/>
      <c r="AG4" s="142"/>
      <c r="AJ4" s="142" t="s">
        <v>530</v>
      </c>
      <c r="AK4" s="142"/>
      <c r="AL4" s="142"/>
    </row>
    <row r="5" spans="1:38" ht="18" x14ac:dyDescent="0.35">
      <c r="A5" s="144"/>
      <c r="B5" s="61" t="s">
        <v>20</v>
      </c>
      <c r="C5" s="62" t="s">
        <v>17</v>
      </c>
      <c r="D5" s="62" t="s">
        <v>144</v>
      </c>
      <c r="E5" s="62" t="s">
        <v>17</v>
      </c>
      <c r="F5" s="62" t="s">
        <v>17</v>
      </c>
      <c r="G5" s="62" t="s">
        <v>144</v>
      </c>
      <c r="H5" s="62" t="s">
        <v>17</v>
      </c>
      <c r="I5" s="63" t="s">
        <v>26</v>
      </c>
      <c r="K5" s="4" t="s">
        <v>149</v>
      </c>
      <c r="L5" s="4" t="s">
        <v>150</v>
      </c>
      <c r="M5" s="145"/>
      <c r="N5" s="10" t="s">
        <v>131</v>
      </c>
      <c r="O5" s="10" t="s">
        <v>132</v>
      </c>
      <c r="P5" s="10" t="s">
        <v>133</v>
      </c>
      <c r="Q5" s="10" t="s">
        <v>134</v>
      </c>
      <c r="R5" s="10" t="s">
        <v>135</v>
      </c>
      <c r="S5" s="10" t="s">
        <v>136</v>
      </c>
      <c r="T5" s="10" t="s">
        <v>137</v>
      </c>
      <c r="U5" s="10" t="s">
        <v>138</v>
      </c>
      <c r="V5" s="10" t="s">
        <v>139</v>
      </c>
      <c r="W5" s="10" t="s">
        <v>140</v>
      </c>
      <c r="X5" s="10" t="s">
        <v>141</v>
      </c>
      <c r="Y5" s="10" t="s">
        <v>140</v>
      </c>
      <c r="Z5" s="10" t="s">
        <v>142</v>
      </c>
      <c r="AA5" s="10" t="s">
        <v>142</v>
      </c>
      <c r="AB5" s="10" t="s">
        <v>142</v>
      </c>
      <c r="AC5" s="10" t="s">
        <v>142</v>
      </c>
      <c r="AE5" s="9" t="s">
        <v>154</v>
      </c>
      <c r="AF5" s="9" t="s">
        <v>155</v>
      </c>
      <c r="AG5" s="9" t="s">
        <v>146</v>
      </c>
      <c r="AH5" s="9" t="s">
        <v>147</v>
      </c>
      <c r="AJ5" s="135" t="s">
        <v>531</v>
      </c>
      <c r="AK5" s="135" t="s">
        <v>532</v>
      </c>
      <c r="AL5" s="135" t="s">
        <v>533</v>
      </c>
    </row>
    <row r="6" spans="1:38" x14ac:dyDescent="0.25">
      <c r="A6" s="52">
        <v>1</v>
      </c>
      <c r="B6" s="53" t="str">
        <f>CONCATENATE(K6," - ",L6)</f>
        <v>0,390022 - 0,706327</v>
      </c>
      <c r="C6" s="54">
        <f>IF(V6=0,"",V6)</f>
        <v>33</v>
      </c>
      <c r="D6" s="54" t="str">
        <f>IF(P6="","",CONCATENATE(P6,"/",R6))</f>
        <v>277/21</v>
      </c>
      <c r="E6" s="54">
        <f>IF(X6=0,"",X6)</f>
        <v>43</v>
      </c>
      <c r="F6" s="54">
        <f>IF(AG6=0,"",AG6)</f>
        <v>43</v>
      </c>
      <c r="G6" s="54" t="str">
        <f>IF(AE6="","",CONCATENATE(AE6,"/",AF6))</f>
        <v>277/21</v>
      </c>
      <c r="H6" s="54">
        <f>IF(AH6=0,"",AH6)</f>
        <v>33</v>
      </c>
      <c r="I6" s="128"/>
      <c r="J6" s="2"/>
      <c r="K6" s="51">
        <f>VALUE(IF(Z6="",MID(AA6,LEN(AA6)-8,9),MID(Z6,LEN(Z6)-8,9)))</f>
        <v>0.39002199999999998</v>
      </c>
      <c r="L6" s="51">
        <f>VALUE(IF(AC6="",MID(AB6,LEN(AB6)-8,9),MID(AC6,LEN(AC6)-8,9)))</f>
        <v>0.70632700000000004</v>
      </c>
      <c r="M6" s="43">
        <f>(P6-50)/1.5</f>
        <v>151.33333333333334</v>
      </c>
      <c r="N6" s="50">
        <v>1</v>
      </c>
      <c r="O6" s="50">
        <v>1</v>
      </c>
      <c r="P6" s="50">
        <v>277</v>
      </c>
      <c r="Q6" s="50">
        <v>50</v>
      </c>
      <c r="R6" s="50">
        <v>21</v>
      </c>
      <c r="S6" s="50">
        <v>86</v>
      </c>
      <c r="T6" s="50" t="s">
        <v>320</v>
      </c>
      <c r="U6" s="50">
        <v>240.30500000000001</v>
      </c>
      <c r="V6" s="50">
        <v>33</v>
      </c>
      <c r="W6" s="50">
        <v>168.898</v>
      </c>
      <c r="X6" s="50">
        <v>43</v>
      </c>
      <c r="Y6" s="50">
        <v>173.68700000000001</v>
      </c>
      <c r="Z6" s="50" t="s">
        <v>321</v>
      </c>
      <c r="AA6" s="50" t="s">
        <v>322</v>
      </c>
      <c r="AB6" s="50" t="s">
        <v>323</v>
      </c>
      <c r="AC6" s="50" t="s">
        <v>324</v>
      </c>
      <c r="AD6" s="2"/>
      <c r="AE6" s="51">
        <v>277</v>
      </c>
      <c r="AF6" s="51">
        <v>21</v>
      </c>
      <c r="AG6" s="51">
        <v>43</v>
      </c>
      <c r="AH6" s="51">
        <v>33</v>
      </c>
      <c r="AJ6" s="136" t="str">
        <f>IF(P6&lt;275,IF((7150/P6)-26&gt;16,16,(7150/P6)-26),"")</f>
        <v/>
      </c>
      <c r="AK6" s="134" t="str">
        <f>IF($P6&lt;275,CEILING(MAX(V6*(1-($P6/275)),0.5*$AJ6),1),"")</f>
        <v/>
      </c>
      <c r="AL6" s="134" t="str">
        <f>IF($P6&lt;275,CEILING(MAX(X6*(1-($P6/275)),0.5*$AJ6),1),"")</f>
        <v/>
      </c>
    </row>
    <row r="7" spans="1:38" x14ac:dyDescent="0.25">
      <c r="A7" s="52">
        <v>2</v>
      </c>
      <c r="B7" s="53" t="str">
        <f t="shared" ref="B7:B24" si="0">CONCATENATE(K7," - ",L7)</f>
        <v>0,779183 - 0,881969</v>
      </c>
      <c r="C7" s="54">
        <f t="shared" ref="C7:C24" si="1">IF(V7=0,"",V7)</f>
        <v>40</v>
      </c>
      <c r="D7" s="54" t="str">
        <f t="shared" ref="D7:D38" si="2">IF(P7="","",CONCATENATE(P7,"/",R7))</f>
        <v>354/0</v>
      </c>
      <c r="E7" s="54">
        <f t="shared" ref="E7:E24" si="3">IF(X7=0,"",X7)</f>
        <v>40</v>
      </c>
      <c r="F7" s="54">
        <f t="shared" ref="F7:F38" si="4">IF(AG7=0,"",AG7)</f>
        <v>40.020000000000003</v>
      </c>
      <c r="G7" s="54" t="str">
        <f t="shared" ref="G7:G38" si="5">IF(AE7="","",CONCATENATE(AE7,"/",AF7))</f>
        <v>354/0</v>
      </c>
      <c r="H7" s="54">
        <f t="shared" ref="H7:H38" si="6">IF(AH7=0,"",AH7)</f>
        <v>40.01</v>
      </c>
      <c r="I7" s="128"/>
      <c r="J7" s="2"/>
      <c r="K7" s="51">
        <f t="shared" ref="K7:K24" si="7">VALUE(IF(Z7="",MID(AA7,LEN(AA7)-8,9),MID(Z7,LEN(Z7)-8,9)))</f>
        <v>0.77918299999999996</v>
      </c>
      <c r="L7" s="51">
        <f t="shared" ref="L7:L24" si="8">VALUE(IF(AC7="",MID(AB7,LEN(AB7)-8,9),MID(AC7,LEN(AC7)-8,9)))</f>
        <v>0.881969</v>
      </c>
      <c r="M7" s="43">
        <f t="shared" ref="M7:M38" si="9">(P7-50)/1.5</f>
        <v>202.66666666666666</v>
      </c>
      <c r="N7" s="50">
        <v>1</v>
      </c>
      <c r="O7" s="50">
        <v>2</v>
      </c>
      <c r="P7" s="50">
        <v>354</v>
      </c>
      <c r="Q7" s="50">
        <v>50</v>
      </c>
      <c r="R7" s="50">
        <v>0</v>
      </c>
      <c r="S7" s="50">
        <v>84</v>
      </c>
      <c r="T7" s="50" t="s">
        <v>325</v>
      </c>
      <c r="U7" s="50">
        <v>22.786000000000001</v>
      </c>
      <c r="V7" s="50">
        <v>40</v>
      </c>
      <c r="W7" s="50">
        <v>51.49</v>
      </c>
      <c r="X7" s="50">
        <v>40</v>
      </c>
      <c r="Y7" s="50">
        <v>51.49</v>
      </c>
      <c r="Z7" s="50" t="s">
        <v>326</v>
      </c>
      <c r="AA7" s="50" t="s">
        <v>327</v>
      </c>
      <c r="AB7" s="50" t="s">
        <v>328</v>
      </c>
      <c r="AC7" s="50" t="s">
        <v>329</v>
      </c>
      <c r="AD7" s="2"/>
      <c r="AE7" s="51">
        <v>354</v>
      </c>
      <c r="AF7" s="51">
        <v>0</v>
      </c>
      <c r="AG7" s="51">
        <v>40.020000000000003</v>
      </c>
      <c r="AH7" s="51">
        <v>40.01</v>
      </c>
      <c r="AJ7" s="136" t="str">
        <f t="shared" ref="AJ7:AJ38" si="10">IF(P7&lt;275,IF((7150/P7)-26&gt;16,16,(7150/P7)-26),"")</f>
        <v/>
      </c>
      <c r="AK7" s="134" t="str">
        <f t="shared" ref="AK7:AK38" si="11">IF($P7&lt;275,CEILING(MAX(V7*(1-($P7/275)),0.5*$AJ7),1),"")</f>
        <v/>
      </c>
      <c r="AL7" s="134" t="str">
        <f t="shared" ref="AL7:AL38" si="12">IF($P7&lt;275,CEILING(MAX(X7*(1-($P7/275)),0.5*$AJ7),1),"")</f>
        <v/>
      </c>
    </row>
    <row r="8" spans="1:38" x14ac:dyDescent="0.25">
      <c r="A8" s="52">
        <v>3</v>
      </c>
      <c r="B8" s="53" t="str">
        <f t="shared" si="0"/>
        <v>0,913851 - 1,081815</v>
      </c>
      <c r="C8" s="54">
        <f t="shared" si="1"/>
        <v>40</v>
      </c>
      <c r="D8" s="54" t="str">
        <f t="shared" si="2"/>
        <v>323/21</v>
      </c>
      <c r="E8" s="54">
        <f t="shared" si="3"/>
        <v>40</v>
      </c>
      <c r="F8" s="54">
        <f t="shared" si="4"/>
        <v>40</v>
      </c>
      <c r="G8" s="54" t="str">
        <f t="shared" si="5"/>
        <v>325/21</v>
      </c>
      <c r="H8" s="54">
        <f t="shared" si="6"/>
        <v>40</v>
      </c>
      <c r="I8" s="128"/>
      <c r="J8" s="2"/>
      <c r="K8" s="51">
        <f t="shared" si="7"/>
        <v>0.91385099999999997</v>
      </c>
      <c r="L8" s="51">
        <f t="shared" si="8"/>
        <v>1.081815</v>
      </c>
      <c r="M8" s="43">
        <f t="shared" si="9"/>
        <v>182</v>
      </c>
      <c r="N8" s="50">
        <v>1</v>
      </c>
      <c r="O8" s="50">
        <v>3</v>
      </c>
      <c r="P8" s="50">
        <v>323</v>
      </c>
      <c r="Q8" s="50">
        <v>50</v>
      </c>
      <c r="R8" s="50">
        <v>21</v>
      </c>
      <c r="S8" s="50">
        <v>70</v>
      </c>
      <c r="T8" s="50" t="s">
        <v>179</v>
      </c>
      <c r="U8" s="50">
        <v>87.963999999999999</v>
      </c>
      <c r="V8" s="50">
        <v>40</v>
      </c>
      <c r="W8" s="50">
        <v>84.870999999999995</v>
      </c>
      <c r="X8" s="50">
        <v>40</v>
      </c>
      <c r="Y8" s="50">
        <v>84.870999999999995</v>
      </c>
      <c r="Z8" s="50" t="s">
        <v>330</v>
      </c>
      <c r="AA8" s="50" t="s">
        <v>331</v>
      </c>
      <c r="AB8" s="50" t="s">
        <v>332</v>
      </c>
      <c r="AC8" s="50" t="s">
        <v>333</v>
      </c>
      <c r="AD8" s="2"/>
      <c r="AE8" s="51">
        <v>325</v>
      </c>
      <c r="AF8" s="51">
        <v>21</v>
      </c>
      <c r="AG8" s="51">
        <v>40</v>
      </c>
      <c r="AH8" s="51">
        <v>40</v>
      </c>
      <c r="AJ8" s="136" t="str">
        <f t="shared" si="10"/>
        <v/>
      </c>
      <c r="AK8" s="134" t="str">
        <f t="shared" si="11"/>
        <v/>
      </c>
      <c r="AL8" s="134" t="str">
        <f t="shared" si="12"/>
        <v/>
      </c>
    </row>
    <row r="9" spans="1:38" x14ac:dyDescent="0.25">
      <c r="A9" s="52">
        <v>4</v>
      </c>
      <c r="B9" s="53" t="str">
        <f t="shared" si="0"/>
        <v>1,184484 - 1,243789</v>
      </c>
      <c r="C9" s="54" t="str">
        <f t="shared" si="1"/>
        <v/>
      </c>
      <c r="D9" s="54" t="str">
        <f t="shared" si="2"/>
        <v>610/0</v>
      </c>
      <c r="E9" s="54" t="str">
        <f t="shared" si="3"/>
        <v/>
      </c>
      <c r="F9" s="54" t="str">
        <f t="shared" si="4"/>
        <v/>
      </c>
      <c r="G9" s="54" t="str">
        <f t="shared" si="5"/>
        <v>600/0</v>
      </c>
      <c r="H9" s="54" t="str">
        <f t="shared" si="6"/>
        <v/>
      </c>
      <c r="I9" s="128"/>
      <c r="J9" s="2"/>
      <c r="K9" s="51">
        <f t="shared" si="7"/>
        <v>1.1844840000000001</v>
      </c>
      <c r="L9" s="51">
        <f t="shared" si="8"/>
        <v>1.243789</v>
      </c>
      <c r="M9" s="43">
        <f t="shared" si="9"/>
        <v>373.33333333333331</v>
      </c>
      <c r="N9" s="50">
        <v>1</v>
      </c>
      <c r="O9" s="50">
        <v>4</v>
      </c>
      <c r="P9" s="50">
        <v>610</v>
      </c>
      <c r="Q9" s="50">
        <v>50</v>
      </c>
      <c r="R9" s="50">
        <v>0</v>
      </c>
      <c r="S9" s="50">
        <v>49</v>
      </c>
      <c r="T9" s="50" t="s">
        <v>180</v>
      </c>
      <c r="U9" s="50">
        <v>59.305</v>
      </c>
      <c r="V9" s="50">
        <v>0</v>
      </c>
      <c r="W9" s="50">
        <v>29.675999999999998</v>
      </c>
      <c r="X9" s="50">
        <v>0</v>
      </c>
      <c r="Y9" s="50">
        <v>29.675999999999998</v>
      </c>
      <c r="Z9" s="50"/>
      <c r="AA9" s="50" t="s">
        <v>334</v>
      </c>
      <c r="AB9" s="50" t="s">
        <v>335</v>
      </c>
      <c r="AC9" s="50"/>
      <c r="AD9" s="2"/>
      <c r="AE9" s="51">
        <v>600</v>
      </c>
      <c r="AF9" s="51">
        <v>0</v>
      </c>
      <c r="AG9" s="51">
        <v>0</v>
      </c>
      <c r="AH9" s="51">
        <v>0</v>
      </c>
      <c r="AJ9" s="136" t="str">
        <f t="shared" si="10"/>
        <v/>
      </c>
      <c r="AK9" s="134" t="str">
        <f t="shared" si="11"/>
        <v/>
      </c>
      <c r="AL9" s="134" t="str">
        <f t="shared" si="12"/>
        <v/>
      </c>
    </row>
    <row r="10" spans="1:38" x14ac:dyDescent="0.25">
      <c r="A10" s="52">
        <v>5</v>
      </c>
      <c r="B10" s="53" t="str">
        <f t="shared" si="0"/>
        <v>1,298095 - 1,272095</v>
      </c>
      <c r="C10" s="54" t="str">
        <f t="shared" si="1"/>
        <v/>
      </c>
      <c r="D10" s="54" t="str">
        <f t="shared" si="2"/>
        <v>900/0</v>
      </c>
      <c r="E10" s="54">
        <f t="shared" si="3"/>
        <v>26</v>
      </c>
      <c r="F10" s="54" t="str">
        <f t="shared" si="4"/>
        <v/>
      </c>
      <c r="G10" s="54" t="s">
        <v>210</v>
      </c>
      <c r="H10" s="54" t="str">
        <f t="shared" si="6"/>
        <v/>
      </c>
      <c r="I10" s="128" t="s">
        <v>211</v>
      </c>
      <c r="J10" s="2"/>
      <c r="K10" s="51">
        <f t="shared" si="7"/>
        <v>1.298095</v>
      </c>
      <c r="L10" s="51">
        <f t="shared" si="8"/>
        <v>1.272095</v>
      </c>
      <c r="M10" s="43">
        <f t="shared" si="9"/>
        <v>566.66666666666663</v>
      </c>
      <c r="N10" s="50">
        <v>1</v>
      </c>
      <c r="O10" s="50">
        <v>5</v>
      </c>
      <c r="P10" s="50">
        <v>900</v>
      </c>
      <c r="Q10" s="50">
        <v>50</v>
      </c>
      <c r="R10" s="50">
        <v>0</v>
      </c>
      <c r="S10" s="50">
        <v>33</v>
      </c>
      <c r="T10" s="50" t="s">
        <v>181</v>
      </c>
      <c r="U10" s="50">
        <v>28.306000000000001</v>
      </c>
      <c r="V10" s="50">
        <v>0</v>
      </c>
      <c r="W10" s="50">
        <v>20.655999999999999</v>
      </c>
      <c r="X10" s="50">
        <v>26</v>
      </c>
      <c r="Y10" s="50">
        <v>20.655999999999999</v>
      </c>
      <c r="Z10" s="50"/>
      <c r="AA10" s="50" t="s">
        <v>336</v>
      </c>
      <c r="AB10" s="50" t="s">
        <v>337</v>
      </c>
      <c r="AC10" s="50"/>
      <c r="AD10" s="2"/>
      <c r="AE10" s="57">
        <v>0</v>
      </c>
      <c r="AF10" s="57">
        <v>0</v>
      </c>
      <c r="AG10" s="57">
        <v>0</v>
      </c>
      <c r="AH10" s="57">
        <v>0</v>
      </c>
      <c r="AJ10" s="136" t="str">
        <f t="shared" si="10"/>
        <v/>
      </c>
      <c r="AK10" s="134" t="str">
        <f t="shared" si="11"/>
        <v/>
      </c>
      <c r="AL10" s="134" t="str">
        <f t="shared" si="12"/>
        <v/>
      </c>
    </row>
    <row r="11" spans="1:38" x14ac:dyDescent="0.25">
      <c r="A11" s="52">
        <v>6</v>
      </c>
      <c r="B11" s="53" t="str">
        <f t="shared" si="0"/>
        <v>1,298095 - 1,582087</v>
      </c>
      <c r="C11" s="54">
        <f t="shared" si="1"/>
        <v>26</v>
      </c>
      <c r="D11" s="54" t="str">
        <f t="shared" si="2"/>
        <v>198/65</v>
      </c>
      <c r="E11" s="54">
        <f t="shared" si="3"/>
        <v>26</v>
      </c>
      <c r="F11" s="54">
        <f t="shared" si="4"/>
        <v>41</v>
      </c>
      <c r="G11" s="54" t="str">
        <f t="shared" si="5"/>
        <v>198/65</v>
      </c>
      <c r="H11" s="54">
        <f t="shared" si="6"/>
        <v>26</v>
      </c>
      <c r="I11" s="128"/>
      <c r="J11" s="2"/>
      <c r="K11" s="51">
        <f t="shared" si="7"/>
        <v>1.298095</v>
      </c>
      <c r="L11" s="51">
        <f t="shared" si="8"/>
        <v>1.582087</v>
      </c>
      <c r="M11" s="43">
        <f t="shared" si="9"/>
        <v>98.666666666666671</v>
      </c>
      <c r="N11" s="50">
        <v>1</v>
      </c>
      <c r="O11" s="50">
        <v>6</v>
      </c>
      <c r="P11" s="50">
        <v>198</v>
      </c>
      <c r="Q11" s="50">
        <v>50</v>
      </c>
      <c r="R11" s="50">
        <v>65</v>
      </c>
      <c r="S11" s="50">
        <v>84</v>
      </c>
      <c r="T11" s="50" t="s">
        <v>182</v>
      </c>
      <c r="U11" s="50">
        <v>257.99200000000002</v>
      </c>
      <c r="V11" s="50">
        <v>26</v>
      </c>
      <c r="W11" s="50">
        <v>172.79300000000001</v>
      </c>
      <c r="X11" s="50">
        <v>26</v>
      </c>
      <c r="Y11" s="50">
        <v>185.755</v>
      </c>
      <c r="Z11" s="50" t="s">
        <v>338</v>
      </c>
      <c r="AA11" s="50" t="s">
        <v>339</v>
      </c>
      <c r="AB11" s="50" t="s">
        <v>340</v>
      </c>
      <c r="AC11" s="50"/>
      <c r="AD11" s="2"/>
      <c r="AE11" s="51">
        <v>198</v>
      </c>
      <c r="AF11" s="51">
        <v>65</v>
      </c>
      <c r="AG11" s="51">
        <v>41</v>
      </c>
      <c r="AH11" s="51">
        <v>26</v>
      </c>
      <c r="AJ11" s="136">
        <f t="shared" si="10"/>
        <v>10.111111111111114</v>
      </c>
      <c r="AK11" s="134">
        <f t="shared" si="11"/>
        <v>8</v>
      </c>
      <c r="AL11" s="134">
        <f t="shared" si="12"/>
        <v>8</v>
      </c>
    </row>
    <row r="12" spans="1:38" x14ac:dyDescent="0.25">
      <c r="A12" s="52">
        <v>7</v>
      </c>
      <c r="B12" s="53" t="str">
        <f t="shared" si="0"/>
        <v>1,610799 - 1,73911</v>
      </c>
      <c r="C12" s="54">
        <f t="shared" si="1"/>
        <v>27</v>
      </c>
      <c r="D12" s="54" t="str">
        <f t="shared" si="2"/>
        <v>196/52</v>
      </c>
      <c r="E12" s="54">
        <f t="shared" si="3"/>
        <v>27</v>
      </c>
      <c r="F12" s="54">
        <f t="shared" si="4"/>
        <v>26</v>
      </c>
      <c r="G12" s="54" t="str">
        <f t="shared" si="5"/>
        <v>198/52</v>
      </c>
      <c r="H12" s="54">
        <f t="shared" si="6"/>
        <v>27</v>
      </c>
      <c r="I12" s="128"/>
      <c r="J12" s="2"/>
      <c r="K12" s="51">
        <f t="shared" si="7"/>
        <v>1.6107990000000001</v>
      </c>
      <c r="L12" s="51">
        <f t="shared" si="8"/>
        <v>1.7391099999999999</v>
      </c>
      <c r="M12" s="43">
        <f t="shared" si="9"/>
        <v>97.333333333333329</v>
      </c>
      <c r="N12" s="50">
        <v>1</v>
      </c>
      <c r="O12" s="50">
        <v>7</v>
      </c>
      <c r="P12" s="50">
        <v>196</v>
      </c>
      <c r="Q12" s="50">
        <v>50</v>
      </c>
      <c r="R12" s="50">
        <v>52</v>
      </c>
      <c r="S12" s="50">
        <v>99</v>
      </c>
      <c r="T12" s="50" t="s">
        <v>183</v>
      </c>
      <c r="U12" s="50">
        <v>74.311000000000007</v>
      </c>
      <c r="V12" s="50">
        <v>27</v>
      </c>
      <c r="W12" s="50">
        <v>65.352999999999994</v>
      </c>
      <c r="X12" s="50">
        <v>27</v>
      </c>
      <c r="Y12" s="50">
        <v>65.352999999999994</v>
      </c>
      <c r="Z12" s="50" t="s">
        <v>341</v>
      </c>
      <c r="AA12" s="50" t="s">
        <v>342</v>
      </c>
      <c r="AB12" s="50" t="s">
        <v>343</v>
      </c>
      <c r="AC12" s="50" t="s">
        <v>344</v>
      </c>
      <c r="AD12" s="2"/>
      <c r="AE12" s="51">
        <v>198</v>
      </c>
      <c r="AF12" s="51">
        <v>52</v>
      </c>
      <c r="AG12" s="51">
        <v>26</v>
      </c>
      <c r="AH12" s="51">
        <v>27</v>
      </c>
      <c r="AJ12" s="136">
        <f t="shared" si="10"/>
        <v>10.479591836734691</v>
      </c>
      <c r="AK12" s="134">
        <f t="shared" si="11"/>
        <v>8</v>
      </c>
      <c r="AL12" s="134">
        <f t="shared" si="12"/>
        <v>8</v>
      </c>
    </row>
    <row r="13" spans="1:38" x14ac:dyDescent="0.25">
      <c r="A13" s="52">
        <v>8</v>
      </c>
      <c r="B13" s="53" t="str">
        <f t="shared" si="0"/>
        <v>1,872071 - 2,068973</v>
      </c>
      <c r="C13" s="54">
        <f t="shared" si="1"/>
        <v>33</v>
      </c>
      <c r="D13" s="54" t="str">
        <f t="shared" si="2"/>
        <v>198/52</v>
      </c>
      <c r="E13" s="54">
        <f t="shared" si="3"/>
        <v>33</v>
      </c>
      <c r="F13" s="54">
        <f t="shared" si="4"/>
        <v>32</v>
      </c>
      <c r="G13" s="54" t="str">
        <f t="shared" si="5"/>
        <v>198/52</v>
      </c>
      <c r="H13" s="54">
        <f t="shared" si="6"/>
        <v>32</v>
      </c>
      <c r="I13" s="128"/>
      <c r="J13" s="2"/>
      <c r="K13" s="51">
        <f t="shared" si="7"/>
        <v>1.872071</v>
      </c>
      <c r="L13" s="51">
        <f t="shared" si="8"/>
        <v>2.0689730000000002</v>
      </c>
      <c r="M13" s="43">
        <f t="shared" si="9"/>
        <v>98.666666666666671</v>
      </c>
      <c r="N13" s="50">
        <v>1</v>
      </c>
      <c r="O13" s="50">
        <v>8</v>
      </c>
      <c r="P13" s="50">
        <v>198</v>
      </c>
      <c r="Q13" s="50">
        <v>50</v>
      </c>
      <c r="R13" s="50">
        <v>52</v>
      </c>
      <c r="S13" s="50">
        <v>97</v>
      </c>
      <c r="T13" s="50" t="s">
        <v>184</v>
      </c>
      <c r="U13" s="50">
        <v>130.90199999999999</v>
      </c>
      <c r="V13" s="50">
        <v>33</v>
      </c>
      <c r="W13" s="50">
        <v>103.572</v>
      </c>
      <c r="X13" s="50">
        <v>33</v>
      </c>
      <c r="Y13" s="50">
        <v>103.572</v>
      </c>
      <c r="Z13" s="50" t="s">
        <v>345</v>
      </c>
      <c r="AA13" s="50" t="s">
        <v>346</v>
      </c>
      <c r="AB13" s="50" t="s">
        <v>347</v>
      </c>
      <c r="AC13" s="50" t="s">
        <v>348</v>
      </c>
      <c r="AD13" s="2"/>
      <c r="AE13" s="51">
        <v>198</v>
      </c>
      <c r="AF13" s="51">
        <v>52</v>
      </c>
      <c r="AG13" s="51">
        <v>32</v>
      </c>
      <c r="AH13" s="51">
        <v>32</v>
      </c>
      <c r="AJ13" s="136">
        <f t="shared" si="10"/>
        <v>10.111111111111114</v>
      </c>
      <c r="AK13" s="134">
        <f t="shared" si="11"/>
        <v>10</v>
      </c>
      <c r="AL13" s="134">
        <f t="shared" si="12"/>
        <v>10</v>
      </c>
    </row>
    <row r="14" spans="1:38" x14ac:dyDescent="0.25">
      <c r="A14" s="52">
        <v>9</v>
      </c>
      <c r="B14" s="53" t="str">
        <f t="shared" si="0"/>
        <v>2,187792 - 2,308074</v>
      </c>
      <c r="C14" s="54">
        <f t="shared" si="1"/>
        <v>15</v>
      </c>
      <c r="D14" s="54" t="str">
        <f t="shared" si="2"/>
        <v>400/0</v>
      </c>
      <c r="E14" s="54">
        <f t="shared" si="3"/>
        <v>15</v>
      </c>
      <c r="F14" s="54">
        <f t="shared" si="4"/>
        <v>12</v>
      </c>
      <c r="G14" s="54" t="str">
        <f t="shared" si="5"/>
        <v>400/0</v>
      </c>
      <c r="H14" s="54">
        <f t="shared" si="6"/>
        <v>12</v>
      </c>
      <c r="I14" s="128"/>
      <c r="J14" s="2"/>
      <c r="K14" s="51">
        <f t="shared" si="7"/>
        <v>2.187792</v>
      </c>
      <c r="L14" s="51">
        <f t="shared" si="8"/>
        <v>2.308074</v>
      </c>
      <c r="M14" s="43">
        <f t="shared" si="9"/>
        <v>233.33333333333334</v>
      </c>
      <c r="N14" s="50">
        <v>1</v>
      </c>
      <c r="O14" s="50">
        <v>9</v>
      </c>
      <c r="P14" s="50">
        <v>400</v>
      </c>
      <c r="Q14" s="50">
        <v>50</v>
      </c>
      <c r="R14" s="50">
        <v>0</v>
      </c>
      <c r="S14" s="50">
        <v>74</v>
      </c>
      <c r="T14" s="50" t="s">
        <v>185</v>
      </c>
      <c r="U14" s="50">
        <v>90.283000000000001</v>
      </c>
      <c r="V14" s="50">
        <v>15</v>
      </c>
      <c r="W14" s="50">
        <v>60.45</v>
      </c>
      <c r="X14" s="50">
        <v>15</v>
      </c>
      <c r="Y14" s="50">
        <v>60.45</v>
      </c>
      <c r="Z14" s="50" t="s">
        <v>349</v>
      </c>
      <c r="AA14" s="50" t="s">
        <v>350</v>
      </c>
      <c r="AB14" s="50" t="s">
        <v>351</v>
      </c>
      <c r="AC14" s="50" t="s">
        <v>352</v>
      </c>
      <c r="AD14" s="2"/>
      <c r="AE14" s="51">
        <v>400</v>
      </c>
      <c r="AF14" s="51">
        <v>0</v>
      </c>
      <c r="AG14" s="51">
        <v>12</v>
      </c>
      <c r="AH14" s="51">
        <v>12</v>
      </c>
      <c r="AJ14" s="136" t="str">
        <f t="shared" si="10"/>
        <v/>
      </c>
      <c r="AK14" s="134" t="str">
        <f t="shared" si="11"/>
        <v/>
      </c>
      <c r="AL14" s="134" t="str">
        <f t="shared" si="12"/>
        <v/>
      </c>
    </row>
    <row r="15" spans="1:38" x14ac:dyDescent="0.25">
      <c r="A15" s="52">
        <v>10</v>
      </c>
      <c r="B15" s="53" t="str">
        <f t="shared" si="0"/>
        <v>2,405486 - 2,647659</v>
      </c>
      <c r="C15" s="54">
        <f t="shared" si="1"/>
        <v>26</v>
      </c>
      <c r="D15" s="54" t="str">
        <f t="shared" si="2"/>
        <v>203/46</v>
      </c>
      <c r="E15" s="54">
        <f t="shared" si="3"/>
        <v>26</v>
      </c>
      <c r="F15" s="54">
        <f t="shared" si="4"/>
        <v>26</v>
      </c>
      <c r="G15" s="54" t="str">
        <f t="shared" si="5"/>
        <v>203/46</v>
      </c>
      <c r="H15" s="54">
        <f t="shared" si="6"/>
        <v>26</v>
      </c>
      <c r="I15" s="128"/>
      <c r="J15" s="2"/>
      <c r="K15" s="51">
        <f t="shared" si="7"/>
        <v>2.4054859999999998</v>
      </c>
      <c r="L15" s="51">
        <f t="shared" si="8"/>
        <v>2.647659</v>
      </c>
      <c r="M15" s="43">
        <f t="shared" si="9"/>
        <v>102</v>
      </c>
      <c r="N15" s="50">
        <v>1</v>
      </c>
      <c r="O15" s="50">
        <v>10</v>
      </c>
      <c r="P15" s="50">
        <v>203</v>
      </c>
      <c r="Q15" s="50">
        <v>50</v>
      </c>
      <c r="R15" s="50">
        <v>46</v>
      </c>
      <c r="S15" s="50">
        <v>100</v>
      </c>
      <c r="T15" s="50" t="s">
        <v>186</v>
      </c>
      <c r="U15" s="50">
        <v>190.173</v>
      </c>
      <c r="V15" s="50">
        <v>26</v>
      </c>
      <c r="W15" s="50">
        <v>132.68899999999999</v>
      </c>
      <c r="X15" s="50">
        <v>26</v>
      </c>
      <c r="Y15" s="50">
        <v>132.68899999999999</v>
      </c>
      <c r="Z15" s="50" t="s">
        <v>353</v>
      </c>
      <c r="AA15" s="50" t="s">
        <v>354</v>
      </c>
      <c r="AB15" s="50" t="s">
        <v>355</v>
      </c>
      <c r="AC15" s="50" t="s">
        <v>356</v>
      </c>
      <c r="AD15" s="2"/>
      <c r="AE15" s="51">
        <v>203</v>
      </c>
      <c r="AF15" s="51">
        <v>46</v>
      </c>
      <c r="AG15" s="51">
        <v>26</v>
      </c>
      <c r="AH15" s="51">
        <v>26</v>
      </c>
      <c r="AJ15" s="136">
        <f t="shared" si="10"/>
        <v>9.2216748768472883</v>
      </c>
      <c r="AK15" s="134">
        <f t="shared" si="11"/>
        <v>7</v>
      </c>
      <c r="AL15" s="134">
        <f t="shared" si="12"/>
        <v>7</v>
      </c>
    </row>
    <row r="16" spans="1:38" x14ac:dyDescent="0.25">
      <c r="A16" s="52">
        <v>11</v>
      </c>
      <c r="B16" s="53" t="str">
        <f t="shared" si="0"/>
        <v>2,69288 - 2,828186</v>
      </c>
      <c r="C16" s="54">
        <f t="shared" si="1"/>
        <v>23</v>
      </c>
      <c r="D16" s="54" t="str">
        <f t="shared" si="2"/>
        <v>303/0</v>
      </c>
      <c r="E16" s="54">
        <f t="shared" si="3"/>
        <v>23</v>
      </c>
      <c r="F16" s="54">
        <f t="shared" si="4"/>
        <v>20</v>
      </c>
      <c r="G16" s="54" t="str">
        <f t="shared" si="5"/>
        <v>306/0</v>
      </c>
      <c r="H16" s="54">
        <f t="shared" si="6"/>
        <v>20</v>
      </c>
      <c r="I16" s="128"/>
      <c r="J16" s="2"/>
      <c r="K16" s="51">
        <f t="shared" si="7"/>
        <v>2.6928800000000002</v>
      </c>
      <c r="L16" s="51">
        <f t="shared" si="8"/>
        <v>2.8281860000000001</v>
      </c>
      <c r="M16" s="43">
        <f t="shared" si="9"/>
        <v>168.66666666666666</v>
      </c>
      <c r="N16" s="50">
        <v>1</v>
      </c>
      <c r="O16" s="50">
        <v>11</v>
      </c>
      <c r="P16" s="50">
        <v>303</v>
      </c>
      <c r="Q16" s="50">
        <v>50</v>
      </c>
      <c r="R16" s="50">
        <v>0</v>
      </c>
      <c r="S16" s="50">
        <v>98</v>
      </c>
      <c r="T16" s="50" t="s">
        <v>187</v>
      </c>
      <c r="U16" s="50">
        <v>89.305999999999997</v>
      </c>
      <c r="V16" s="50">
        <v>23</v>
      </c>
      <c r="W16" s="50">
        <v>68.317999999999998</v>
      </c>
      <c r="X16" s="50">
        <v>23</v>
      </c>
      <c r="Y16" s="50">
        <v>68.317999999999998</v>
      </c>
      <c r="Z16" s="50" t="s">
        <v>357</v>
      </c>
      <c r="AA16" s="50" t="s">
        <v>358</v>
      </c>
      <c r="AB16" s="50" t="s">
        <v>359</v>
      </c>
      <c r="AC16" s="50" t="s">
        <v>360</v>
      </c>
      <c r="AD16" s="2"/>
      <c r="AE16" s="51">
        <v>306</v>
      </c>
      <c r="AF16" s="51">
        <v>0</v>
      </c>
      <c r="AG16" s="51">
        <v>20</v>
      </c>
      <c r="AH16" s="51">
        <v>20</v>
      </c>
      <c r="AJ16" s="136" t="str">
        <f t="shared" si="10"/>
        <v/>
      </c>
      <c r="AK16" s="134" t="str">
        <f t="shared" si="11"/>
        <v/>
      </c>
      <c r="AL16" s="134" t="str">
        <f t="shared" si="12"/>
        <v/>
      </c>
    </row>
    <row r="17" spans="1:38" x14ac:dyDescent="0.25">
      <c r="A17" s="52">
        <v>12</v>
      </c>
      <c r="B17" s="53" t="str">
        <f t="shared" si="0"/>
        <v>2,890751 - 3,020994</v>
      </c>
      <c r="C17" s="54">
        <f t="shared" si="1"/>
        <v>21</v>
      </c>
      <c r="D17" s="54" t="str">
        <f t="shared" si="2"/>
        <v>287/20</v>
      </c>
      <c r="E17" s="54">
        <f t="shared" si="3"/>
        <v>21</v>
      </c>
      <c r="F17" s="54">
        <f t="shared" si="4"/>
        <v>18</v>
      </c>
      <c r="G17" s="54" t="str">
        <f t="shared" si="5"/>
        <v>289/20</v>
      </c>
      <c r="H17" s="54">
        <f t="shared" si="6"/>
        <v>18</v>
      </c>
      <c r="I17" s="128"/>
      <c r="J17" s="2"/>
      <c r="K17" s="51">
        <f t="shared" si="7"/>
        <v>2.8907509999999998</v>
      </c>
      <c r="L17" s="51">
        <f t="shared" si="8"/>
        <v>3.020994</v>
      </c>
      <c r="M17" s="43">
        <f t="shared" si="9"/>
        <v>158</v>
      </c>
      <c r="N17" s="50">
        <v>1</v>
      </c>
      <c r="O17" s="50">
        <v>12</v>
      </c>
      <c r="P17" s="50">
        <v>287</v>
      </c>
      <c r="Q17" s="50">
        <v>50</v>
      </c>
      <c r="R17" s="50">
        <v>20</v>
      </c>
      <c r="S17" s="50">
        <v>83</v>
      </c>
      <c r="T17" s="50" t="s">
        <v>188</v>
      </c>
      <c r="U17" s="50">
        <v>88.244</v>
      </c>
      <c r="V17" s="50">
        <v>21</v>
      </c>
      <c r="W17" s="50">
        <v>65.802999999999997</v>
      </c>
      <c r="X17" s="50">
        <v>21</v>
      </c>
      <c r="Y17" s="50">
        <v>65.802999999999997</v>
      </c>
      <c r="Z17" s="50" t="s">
        <v>361</v>
      </c>
      <c r="AA17" s="50" t="s">
        <v>362</v>
      </c>
      <c r="AB17" s="50" t="s">
        <v>363</v>
      </c>
      <c r="AC17" s="50" t="s">
        <v>364</v>
      </c>
      <c r="AD17" s="2"/>
      <c r="AE17" s="51">
        <v>289</v>
      </c>
      <c r="AF17" s="51">
        <v>20</v>
      </c>
      <c r="AG17" s="51">
        <v>18</v>
      </c>
      <c r="AH17" s="51">
        <v>18</v>
      </c>
      <c r="AJ17" s="136" t="str">
        <f t="shared" si="10"/>
        <v/>
      </c>
      <c r="AK17" s="134" t="str">
        <f t="shared" si="11"/>
        <v/>
      </c>
      <c r="AL17" s="134" t="str">
        <f t="shared" si="12"/>
        <v/>
      </c>
    </row>
    <row r="18" spans="1:38" x14ac:dyDescent="0.25">
      <c r="A18" s="52">
        <v>13</v>
      </c>
      <c r="B18" s="53" t="str">
        <f t="shared" si="0"/>
        <v>3,323786 - 3,501265</v>
      </c>
      <c r="C18" s="54">
        <f t="shared" si="1"/>
        <v>23</v>
      </c>
      <c r="D18" s="54" t="str">
        <f t="shared" si="2"/>
        <v>201/50</v>
      </c>
      <c r="E18" s="54">
        <f t="shared" si="3"/>
        <v>23</v>
      </c>
      <c r="F18" s="54">
        <f t="shared" si="4"/>
        <v>26</v>
      </c>
      <c r="G18" s="54" t="str">
        <f t="shared" si="5"/>
        <v>200/50</v>
      </c>
      <c r="H18" s="54">
        <f t="shared" si="6"/>
        <v>26</v>
      </c>
      <c r="I18" s="128"/>
      <c r="J18" s="2"/>
      <c r="K18" s="51">
        <f t="shared" si="7"/>
        <v>3.3237860000000001</v>
      </c>
      <c r="L18" s="51">
        <f t="shared" si="8"/>
        <v>3.5012650000000001</v>
      </c>
      <c r="M18" s="43">
        <f t="shared" si="9"/>
        <v>100.66666666666667</v>
      </c>
      <c r="N18" s="50">
        <v>1</v>
      </c>
      <c r="O18" s="50">
        <v>13</v>
      </c>
      <c r="P18" s="50">
        <v>201</v>
      </c>
      <c r="Q18" s="50">
        <v>50</v>
      </c>
      <c r="R18" s="50">
        <v>50</v>
      </c>
      <c r="S18" s="50">
        <v>97</v>
      </c>
      <c r="T18" s="50" t="s">
        <v>189</v>
      </c>
      <c r="U18" s="50">
        <v>131.47900000000001</v>
      </c>
      <c r="V18" s="50">
        <v>23</v>
      </c>
      <c r="W18" s="50">
        <v>92.822999999999993</v>
      </c>
      <c r="X18" s="50">
        <v>23</v>
      </c>
      <c r="Y18" s="50">
        <v>92.822999999999993</v>
      </c>
      <c r="Z18" s="50" t="s">
        <v>365</v>
      </c>
      <c r="AA18" s="50" t="s">
        <v>366</v>
      </c>
      <c r="AB18" s="50" t="s">
        <v>367</v>
      </c>
      <c r="AC18" s="50" t="s">
        <v>368</v>
      </c>
      <c r="AD18" s="2"/>
      <c r="AE18" s="51">
        <v>200</v>
      </c>
      <c r="AF18" s="51">
        <v>50</v>
      </c>
      <c r="AG18" s="51">
        <v>26</v>
      </c>
      <c r="AH18" s="51">
        <v>26</v>
      </c>
      <c r="AJ18" s="136">
        <f t="shared" si="10"/>
        <v>9.5721393034825866</v>
      </c>
      <c r="AK18" s="134">
        <f t="shared" si="11"/>
        <v>7</v>
      </c>
      <c r="AL18" s="134">
        <f t="shared" si="12"/>
        <v>7</v>
      </c>
    </row>
    <row r="19" spans="1:38" x14ac:dyDescent="0.25">
      <c r="A19" s="52">
        <v>14</v>
      </c>
      <c r="B19" s="53" t="str">
        <f t="shared" si="0"/>
        <v>3,535203 - 3,740692</v>
      </c>
      <c r="C19" s="54">
        <f t="shared" si="1"/>
        <v>26</v>
      </c>
      <c r="D19" s="54" t="str">
        <f t="shared" si="2"/>
        <v>202/63</v>
      </c>
      <c r="E19" s="54">
        <f t="shared" si="3"/>
        <v>26</v>
      </c>
      <c r="F19" s="54">
        <f t="shared" si="4"/>
        <v>25</v>
      </c>
      <c r="G19" s="54" t="str">
        <f t="shared" si="5"/>
        <v>202/63</v>
      </c>
      <c r="H19" s="54">
        <f t="shared" si="6"/>
        <v>25</v>
      </c>
      <c r="I19" s="128"/>
      <c r="J19" s="2"/>
      <c r="K19" s="51">
        <f t="shared" si="7"/>
        <v>3.5352030000000001</v>
      </c>
      <c r="L19" s="51">
        <f t="shared" si="8"/>
        <v>3.7406920000000001</v>
      </c>
      <c r="M19" s="43">
        <f t="shared" si="9"/>
        <v>101.33333333333333</v>
      </c>
      <c r="N19" s="50">
        <v>1</v>
      </c>
      <c r="O19" s="50">
        <v>14</v>
      </c>
      <c r="P19" s="50">
        <v>202</v>
      </c>
      <c r="Q19" s="50">
        <v>50</v>
      </c>
      <c r="R19" s="50">
        <v>63</v>
      </c>
      <c r="S19" s="50">
        <v>83</v>
      </c>
      <c r="T19" s="50" t="s">
        <v>190</v>
      </c>
      <c r="U19" s="50">
        <v>153.489</v>
      </c>
      <c r="V19" s="50">
        <v>26</v>
      </c>
      <c r="W19" s="50">
        <v>109.22</v>
      </c>
      <c r="X19" s="50">
        <v>26</v>
      </c>
      <c r="Y19" s="50">
        <v>109.22</v>
      </c>
      <c r="Z19" s="50" t="s">
        <v>369</v>
      </c>
      <c r="AA19" s="50" t="s">
        <v>370</v>
      </c>
      <c r="AB19" s="50" t="s">
        <v>371</v>
      </c>
      <c r="AC19" s="50" t="s">
        <v>372</v>
      </c>
      <c r="AD19" s="2"/>
      <c r="AE19" s="51">
        <v>202</v>
      </c>
      <c r="AF19" s="51">
        <v>63</v>
      </c>
      <c r="AG19" s="51">
        <v>25</v>
      </c>
      <c r="AH19" s="51">
        <v>25</v>
      </c>
      <c r="AJ19" s="136">
        <f t="shared" si="10"/>
        <v>9.3960396039603964</v>
      </c>
      <c r="AK19" s="134">
        <f t="shared" si="11"/>
        <v>7</v>
      </c>
      <c r="AL19" s="134">
        <f t="shared" si="12"/>
        <v>7</v>
      </c>
    </row>
    <row r="20" spans="1:38" x14ac:dyDescent="0.25">
      <c r="A20" s="52">
        <v>15</v>
      </c>
      <c r="B20" s="53" t="str">
        <f t="shared" si="0"/>
        <v>3,758864 - 4,017576</v>
      </c>
      <c r="C20" s="54">
        <f t="shared" si="1"/>
        <v>26</v>
      </c>
      <c r="D20" s="54" t="str">
        <f t="shared" si="2"/>
        <v>202/63</v>
      </c>
      <c r="E20" s="54">
        <f t="shared" si="3"/>
        <v>26</v>
      </c>
      <c r="F20" s="54">
        <f t="shared" si="4"/>
        <v>25</v>
      </c>
      <c r="G20" s="54" t="str">
        <f t="shared" si="5"/>
        <v>202/63</v>
      </c>
      <c r="H20" s="54">
        <f t="shared" si="6"/>
        <v>25</v>
      </c>
      <c r="I20" s="128"/>
      <c r="J20" s="2"/>
      <c r="K20" s="51">
        <f t="shared" si="7"/>
        <v>3.758864</v>
      </c>
      <c r="L20" s="51">
        <f t="shared" si="8"/>
        <v>4.017576</v>
      </c>
      <c r="M20" s="43">
        <f t="shared" si="9"/>
        <v>101.33333333333333</v>
      </c>
      <c r="N20" s="50">
        <v>1</v>
      </c>
      <c r="O20" s="50">
        <v>15</v>
      </c>
      <c r="P20" s="50">
        <v>202</v>
      </c>
      <c r="Q20" s="50">
        <v>50</v>
      </c>
      <c r="R20" s="50">
        <v>63</v>
      </c>
      <c r="S20" s="50">
        <v>84</v>
      </c>
      <c r="T20" s="50" t="s">
        <v>191</v>
      </c>
      <c r="U20" s="50">
        <v>206.71100000000001</v>
      </c>
      <c r="V20" s="50">
        <v>26</v>
      </c>
      <c r="W20" s="50">
        <v>144.286</v>
      </c>
      <c r="X20" s="50">
        <v>26</v>
      </c>
      <c r="Y20" s="50">
        <v>144.286</v>
      </c>
      <c r="Z20" s="50" t="s">
        <v>373</v>
      </c>
      <c r="AA20" s="50" t="s">
        <v>374</v>
      </c>
      <c r="AB20" s="50" t="s">
        <v>375</v>
      </c>
      <c r="AC20" s="50" t="s">
        <v>376</v>
      </c>
      <c r="AD20" s="2"/>
      <c r="AE20" s="51">
        <v>202</v>
      </c>
      <c r="AF20" s="51">
        <v>63</v>
      </c>
      <c r="AG20" s="51">
        <v>25</v>
      </c>
      <c r="AH20" s="51">
        <v>25</v>
      </c>
      <c r="AJ20" s="136">
        <f t="shared" si="10"/>
        <v>9.3960396039603964</v>
      </c>
      <c r="AK20" s="134">
        <f t="shared" si="11"/>
        <v>7</v>
      </c>
      <c r="AL20" s="134">
        <f t="shared" si="12"/>
        <v>7</v>
      </c>
    </row>
    <row r="21" spans="1:38" x14ac:dyDescent="0.25">
      <c r="A21" s="52">
        <v>16</v>
      </c>
      <c r="B21" s="53" t="str">
        <f t="shared" si="0"/>
        <v>4,052923 - 4,175593</v>
      </c>
      <c r="C21" s="54">
        <f t="shared" si="1"/>
        <v>28</v>
      </c>
      <c r="D21" s="54" t="str">
        <f t="shared" si="2"/>
        <v>189/60</v>
      </c>
      <c r="E21" s="54">
        <f t="shared" si="3"/>
        <v>28</v>
      </c>
      <c r="F21" s="54">
        <f t="shared" si="4"/>
        <v>28.02</v>
      </c>
      <c r="G21" s="54" t="str">
        <f t="shared" si="5"/>
        <v>190/60</v>
      </c>
      <c r="H21" s="54">
        <f t="shared" si="6"/>
        <v>28.02</v>
      </c>
      <c r="I21" s="128"/>
      <c r="J21" s="2"/>
      <c r="K21" s="51">
        <f t="shared" si="7"/>
        <v>4.0529229999999998</v>
      </c>
      <c r="L21" s="51">
        <f t="shared" si="8"/>
        <v>4.1755930000000001</v>
      </c>
      <c r="M21" s="43">
        <f t="shared" si="9"/>
        <v>92.666666666666671</v>
      </c>
      <c r="N21" s="50">
        <v>1</v>
      </c>
      <c r="O21" s="50">
        <v>16</v>
      </c>
      <c r="P21" s="50">
        <v>189</v>
      </c>
      <c r="Q21" s="50">
        <v>50</v>
      </c>
      <c r="R21" s="50">
        <v>60</v>
      </c>
      <c r="S21" s="50">
        <v>97</v>
      </c>
      <c r="T21" s="50" t="s">
        <v>192</v>
      </c>
      <c r="U21" s="50">
        <v>66.668999999999997</v>
      </c>
      <c r="V21" s="50">
        <v>28</v>
      </c>
      <c r="W21" s="50">
        <v>62.390999999999998</v>
      </c>
      <c r="X21" s="50">
        <v>28</v>
      </c>
      <c r="Y21" s="50">
        <v>62.390999999999998</v>
      </c>
      <c r="Z21" s="50" t="s">
        <v>377</v>
      </c>
      <c r="AA21" s="50" t="s">
        <v>378</v>
      </c>
      <c r="AB21" s="50" t="s">
        <v>379</v>
      </c>
      <c r="AC21" s="50" t="s">
        <v>380</v>
      </c>
      <c r="AD21" s="2"/>
      <c r="AE21" s="51">
        <v>190</v>
      </c>
      <c r="AF21" s="51">
        <v>60</v>
      </c>
      <c r="AG21" s="51">
        <v>28.02</v>
      </c>
      <c r="AH21" s="51">
        <v>28.02</v>
      </c>
      <c r="AJ21" s="136">
        <f t="shared" si="10"/>
        <v>11.830687830687829</v>
      </c>
      <c r="AK21" s="134">
        <f t="shared" si="11"/>
        <v>9</v>
      </c>
      <c r="AL21" s="134">
        <f t="shared" si="12"/>
        <v>9</v>
      </c>
    </row>
    <row r="22" spans="1:38" x14ac:dyDescent="0.25">
      <c r="A22" s="52">
        <v>17</v>
      </c>
      <c r="B22" s="53" t="str">
        <f t="shared" si="0"/>
        <v>4,215917 - 4,302688</v>
      </c>
      <c r="C22" s="54">
        <f t="shared" si="1"/>
        <v>32</v>
      </c>
      <c r="D22" s="54" t="str">
        <f t="shared" si="2"/>
        <v>230/57</v>
      </c>
      <c r="E22" s="54">
        <f t="shared" si="3"/>
        <v>28.164999999999999</v>
      </c>
      <c r="F22" s="54">
        <f t="shared" si="4"/>
        <v>32</v>
      </c>
      <c r="G22" s="54" t="str">
        <f t="shared" si="5"/>
        <v>230/57</v>
      </c>
      <c r="H22" s="54">
        <f t="shared" si="6"/>
        <v>27.34</v>
      </c>
      <c r="I22" s="128"/>
      <c r="J22" s="2"/>
      <c r="K22" s="51">
        <f t="shared" si="7"/>
        <v>4.2159170000000001</v>
      </c>
      <c r="L22" s="51">
        <f t="shared" si="8"/>
        <v>4.3026879999999998</v>
      </c>
      <c r="M22" s="43">
        <f t="shared" si="9"/>
        <v>120</v>
      </c>
      <c r="N22" s="50">
        <v>1</v>
      </c>
      <c r="O22" s="50">
        <v>17</v>
      </c>
      <c r="P22" s="50">
        <v>230</v>
      </c>
      <c r="Q22" s="50">
        <v>40</v>
      </c>
      <c r="R22" s="50">
        <v>57</v>
      </c>
      <c r="S22" s="50">
        <v>26</v>
      </c>
      <c r="T22" s="50" t="s">
        <v>193</v>
      </c>
      <c r="U22" s="50">
        <v>26.606000000000002</v>
      </c>
      <c r="V22" s="50">
        <v>32</v>
      </c>
      <c r="W22" s="50">
        <v>44.338000000000001</v>
      </c>
      <c r="X22" s="50">
        <v>28.164999999999999</v>
      </c>
      <c r="Y22" s="50">
        <v>42.759</v>
      </c>
      <c r="Z22" s="50" t="s">
        <v>381</v>
      </c>
      <c r="AA22" s="50" t="s">
        <v>382</v>
      </c>
      <c r="AB22" s="50" t="s">
        <v>383</v>
      </c>
      <c r="AC22" s="50" t="s">
        <v>384</v>
      </c>
      <c r="AD22" s="2"/>
      <c r="AE22" s="51">
        <v>230</v>
      </c>
      <c r="AF22" s="51">
        <v>57</v>
      </c>
      <c r="AG22" s="51">
        <v>32</v>
      </c>
      <c r="AH22" s="51">
        <v>27.34</v>
      </c>
      <c r="AJ22" s="136">
        <f t="shared" si="10"/>
        <v>5.086956521739129</v>
      </c>
      <c r="AK22" s="134">
        <f t="shared" si="11"/>
        <v>6</v>
      </c>
      <c r="AL22" s="134">
        <f t="shared" si="12"/>
        <v>5</v>
      </c>
    </row>
    <row r="23" spans="1:38" x14ac:dyDescent="0.25">
      <c r="A23" s="52">
        <v>18</v>
      </c>
      <c r="B23" s="53" t="str">
        <f t="shared" si="0"/>
        <v>4,302688 - 4,522983</v>
      </c>
      <c r="C23" s="54">
        <f t="shared" si="1"/>
        <v>38.540999999999997</v>
      </c>
      <c r="D23" s="54" t="str">
        <f t="shared" si="2"/>
        <v>197/78</v>
      </c>
      <c r="E23" s="54">
        <f t="shared" si="3"/>
        <v>32</v>
      </c>
      <c r="F23" s="54">
        <f t="shared" si="4"/>
        <v>37.380000000000003</v>
      </c>
      <c r="G23" s="54" t="str">
        <f t="shared" si="5"/>
        <v>198/78</v>
      </c>
      <c r="H23" s="54">
        <f t="shared" si="6"/>
        <v>32</v>
      </c>
      <c r="I23" s="128"/>
      <c r="J23" s="2"/>
      <c r="K23" s="51">
        <f t="shared" si="7"/>
        <v>4.3026879999999998</v>
      </c>
      <c r="L23" s="51">
        <f t="shared" si="8"/>
        <v>4.522983</v>
      </c>
      <c r="M23" s="43">
        <f t="shared" si="9"/>
        <v>98</v>
      </c>
      <c r="N23" s="50">
        <v>1</v>
      </c>
      <c r="O23" s="50">
        <v>18</v>
      </c>
      <c r="P23" s="50">
        <v>197</v>
      </c>
      <c r="Q23" s="50">
        <v>40</v>
      </c>
      <c r="R23" s="50">
        <v>78</v>
      </c>
      <c r="S23" s="50">
        <v>18</v>
      </c>
      <c r="T23" s="50" t="s">
        <v>194</v>
      </c>
      <c r="U23" s="50">
        <v>149.75399999999999</v>
      </c>
      <c r="V23" s="50">
        <v>38.540999999999997</v>
      </c>
      <c r="W23" s="50">
        <v>119.274</v>
      </c>
      <c r="X23" s="50">
        <v>32</v>
      </c>
      <c r="Y23" s="50">
        <v>116.199</v>
      </c>
      <c r="Z23" s="50" t="s">
        <v>385</v>
      </c>
      <c r="AA23" s="50" t="s">
        <v>386</v>
      </c>
      <c r="AB23" s="50" t="s">
        <v>387</v>
      </c>
      <c r="AC23" s="50" t="s">
        <v>388</v>
      </c>
      <c r="AD23" s="2"/>
      <c r="AE23" s="51">
        <v>198</v>
      </c>
      <c r="AF23" s="51">
        <v>78</v>
      </c>
      <c r="AG23" s="51">
        <v>37.380000000000003</v>
      </c>
      <c r="AH23" s="51">
        <v>32</v>
      </c>
      <c r="AJ23" s="136">
        <f t="shared" si="10"/>
        <v>10.294416243654823</v>
      </c>
      <c r="AK23" s="134">
        <f t="shared" si="11"/>
        <v>11</v>
      </c>
      <c r="AL23" s="134">
        <f t="shared" si="12"/>
        <v>10</v>
      </c>
    </row>
    <row r="24" spans="1:38" x14ac:dyDescent="0.25">
      <c r="A24" s="52">
        <v>19</v>
      </c>
      <c r="B24" s="126" t="str">
        <f t="shared" si="0"/>
        <v>4,935796 - 5,030581</v>
      </c>
      <c r="C24" s="54">
        <f t="shared" si="1"/>
        <v>21</v>
      </c>
      <c r="D24" s="54" t="str">
        <f t="shared" si="2"/>
        <v>333/0</v>
      </c>
      <c r="E24" s="54">
        <f t="shared" si="3"/>
        <v>21</v>
      </c>
      <c r="F24" s="54">
        <f t="shared" si="4"/>
        <v>16</v>
      </c>
      <c r="G24" s="54" t="str">
        <f t="shared" si="5"/>
        <v>330/0</v>
      </c>
      <c r="H24" s="54">
        <f t="shared" si="6"/>
        <v>16</v>
      </c>
      <c r="I24" s="128"/>
      <c r="J24" s="2"/>
      <c r="K24" s="51">
        <f t="shared" si="7"/>
        <v>4.9357959999999999</v>
      </c>
      <c r="L24" s="51">
        <f t="shared" si="8"/>
        <v>5.0305809999999997</v>
      </c>
      <c r="M24" s="43">
        <f t="shared" si="9"/>
        <v>188.66666666666666</v>
      </c>
      <c r="N24" s="50">
        <v>1</v>
      </c>
      <c r="O24" s="50">
        <v>19</v>
      </c>
      <c r="P24" s="50">
        <v>333</v>
      </c>
      <c r="Q24" s="50">
        <v>50</v>
      </c>
      <c r="R24" s="50">
        <v>0</v>
      </c>
      <c r="S24" s="50">
        <v>89</v>
      </c>
      <c r="T24" s="50" t="s">
        <v>195</v>
      </c>
      <c r="U24" s="50">
        <v>52.784999999999997</v>
      </c>
      <c r="V24" s="50">
        <v>21</v>
      </c>
      <c r="W24" s="50">
        <v>47.55</v>
      </c>
      <c r="X24" s="50">
        <v>21</v>
      </c>
      <c r="Y24" s="50">
        <v>47.55</v>
      </c>
      <c r="Z24" s="50" t="s">
        <v>389</v>
      </c>
      <c r="AA24" s="50" t="s">
        <v>390</v>
      </c>
      <c r="AB24" s="50" t="s">
        <v>391</v>
      </c>
      <c r="AC24" s="50" t="s">
        <v>392</v>
      </c>
      <c r="AD24" s="2"/>
      <c r="AE24" s="51">
        <v>330</v>
      </c>
      <c r="AF24" s="51">
        <v>0</v>
      </c>
      <c r="AG24" s="51">
        <v>16</v>
      </c>
      <c r="AH24" s="51">
        <v>16</v>
      </c>
      <c r="AJ24" s="136" t="str">
        <f t="shared" si="10"/>
        <v/>
      </c>
      <c r="AK24" s="134" t="str">
        <f t="shared" si="11"/>
        <v/>
      </c>
      <c r="AL24" s="134" t="str">
        <f t="shared" si="12"/>
        <v/>
      </c>
    </row>
    <row r="25" spans="1:38" x14ac:dyDescent="0.25">
      <c r="A25" s="52">
        <v>20</v>
      </c>
      <c r="B25" s="126" t="str">
        <f>CONCATENATE(K25," - ",L25)</f>
        <v>5,340831 - 5,455367</v>
      </c>
      <c r="C25" s="54" t="str">
        <f>IF(V25=0,"",V25)</f>
        <v/>
      </c>
      <c r="D25" s="54" t="str">
        <f t="shared" si="2"/>
        <v>697/0</v>
      </c>
      <c r="E25" s="54" t="str">
        <f>IF(X25=0,"",X25)</f>
        <v/>
      </c>
      <c r="F25" s="54" t="str">
        <f t="shared" si="4"/>
        <v/>
      </c>
      <c r="G25" s="54" t="str">
        <f t="shared" si="5"/>
        <v>700/0</v>
      </c>
      <c r="H25" s="54" t="str">
        <f t="shared" si="6"/>
        <v/>
      </c>
      <c r="I25" s="128"/>
      <c r="K25" s="51">
        <f>VALUE(IF(Z25="",MID(AA25,LEN(AA25)-8,9),MID(Z25,LEN(Z25)-8,9)))</f>
        <v>5.3408309999999997</v>
      </c>
      <c r="L25" s="51">
        <f>VALUE(IF(AC25="",MID(AB25,LEN(AB25)-8,9),MID(AC25,LEN(AC25)-8,9)))</f>
        <v>5.4553669999999999</v>
      </c>
      <c r="M25" s="43">
        <f t="shared" si="9"/>
        <v>431.33333333333331</v>
      </c>
      <c r="N25">
        <v>1</v>
      </c>
      <c r="O25">
        <v>20</v>
      </c>
      <c r="P25">
        <v>697</v>
      </c>
      <c r="Q25">
        <v>50</v>
      </c>
      <c r="R25">
        <v>0</v>
      </c>
      <c r="S25">
        <v>43</v>
      </c>
      <c r="T25" t="s">
        <v>196</v>
      </c>
      <c r="U25">
        <v>114.536</v>
      </c>
      <c r="V25">
        <v>0</v>
      </c>
      <c r="W25">
        <v>57.396999999999998</v>
      </c>
      <c r="X25">
        <v>0</v>
      </c>
      <c r="Y25">
        <v>57.396999999999998</v>
      </c>
      <c r="AA25" t="s">
        <v>393</v>
      </c>
      <c r="AB25" t="s">
        <v>394</v>
      </c>
      <c r="AE25" s="51">
        <v>700</v>
      </c>
      <c r="AF25" s="51">
        <v>0</v>
      </c>
      <c r="AG25" s="51">
        <v>0</v>
      </c>
      <c r="AH25" s="51">
        <v>0</v>
      </c>
      <c r="AJ25" s="136" t="str">
        <f t="shared" si="10"/>
        <v/>
      </c>
      <c r="AK25" s="134" t="str">
        <f t="shared" si="11"/>
        <v/>
      </c>
      <c r="AL25" s="134" t="str">
        <f t="shared" si="12"/>
        <v/>
      </c>
    </row>
    <row r="26" spans="1:38" x14ac:dyDescent="0.25">
      <c r="A26" s="52">
        <v>21</v>
      </c>
      <c r="B26" s="126" t="str">
        <f t="shared" ref="B26:B38" si="13">CONCATENATE(K26," - ",L26)</f>
        <v>5,917672 - 6,036352</v>
      </c>
      <c r="C26" s="54" t="str">
        <f t="shared" ref="C26:C38" si="14">IF(V26=0,"",V26)</f>
        <v/>
      </c>
      <c r="D26" s="54" t="str">
        <f t="shared" si="2"/>
        <v>300/0</v>
      </c>
      <c r="E26" s="54" t="str">
        <f t="shared" ref="E26:E38" si="15">IF(X26=0,"",X26)</f>
        <v/>
      </c>
      <c r="F26" s="54">
        <f t="shared" si="4"/>
        <v>26</v>
      </c>
      <c r="G26" s="54" t="str">
        <f t="shared" si="5"/>
        <v>200/25</v>
      </c>
      <c r="H26" s="54">
        <f t="shared" si="6"/>
        <v>26</v>
      </c>
      <c r="I26" s="128"/>
      <c r="K26" s="51">
        <f t="shared" ref="K26:K38" si="16">VALUE(IF(Z26="",MID(AA26,LEN(AA26)-8,9),MID(Z26,LEN(Z26)-8,9)))</f>
        <v>5.9176719999999996</v>
      </c>
      <c r="L26" s="51">
        <f t="shared" ref="L26:L38" si="17">VALUE(IF(AC26="",MID(AB26,LEN(AB26)-8,9),MID(AC26,LEN(AC26)-8,9)))</f>
        <v>6.0363519999999999</v>
      </c>
      <c r="M26" s="43">
        <f t="shared" si="9"/>
        <v>166.66666666666666</v>
      </c>
      <c r="N26">
        <v>1</v>
      </c>
      <c r="O26">
        <v>23</v>
      </c>
      <c r="P26">
        <v>300</v>
      </c>
      <c r="Q26">
        <v>40</v>
      </c>
      <c r="R26">
        <v>0</v>
      </c>
      <c r="S26">
        <v>63</v>
      </c>
      <c r="T26" t="s">
        <v>197</v>
      </c>
      <c r="U26">
        <v>118.68</v>
      </c>
      <c r="V26">
        <v>0</v>
      </c>
      <c r="W26">
        <v>60.125999999999998</v>
      </c>
      <c r="X26">
        <v>0</v>
      </c>
      <c r="Y26">
        <v>60.125999999999998</v>
      </c>
      <c r="AA26" t="s">
        <v>395</v>
      </c>
      <c r="AB26" t="s">
        <v>396</v>
      </c>
      <c r="AE26" s="51">
        <v>200</v>
      </c>
      <c r="AF26" s="51">
        <v>25</v>
      </c>
      <c r="AG26" s="51">
        <v>26</v>
      </c>
      <c r="AH26" s="51">
        <v>26</v>
      </c>
      <c r="AJ26" s="136" t="str">
        <f t="shared" si="10"/>
        <v/>
      </c>
      <c r="AK26" s="134" t="str">
        <f t="shared" si="11"/>
        <v/>
      </c>
      <c r="AL26" s="134" t="str">
        <f t="shared" si="12"/>
        <v/>
      </c>
    </row>
    <row r="27" spans="1:38" x14ac:dyDescent="0.25">
      <c r="A27" s="52">
        <v>22</v>
      </c>
      <c r="B27" s="126" t="str">
        <f t="shared" si="13"/>
        <v>6,206869 - 6,476682</v>
      </c>
      <c r="C27" s="54">
        <f t="shared" si="14"/>
        <v>21</v>
      </c>
      <c r="D27" s="54" t="str">
        <f t="shared" si="2"/>
        <v>294/0</v>
      </c>
      <c r="E27" s="54">
        <f t="shared" si="15"/>
        <v>15</v>
      </c>
      <c r="F27" s="54">
        <f t="shared" si="4"/>
        <v>18.010000000000002</v>
      </c>
      <c r="G27" s="54" t="str">
        <f t="shared" si="5"/>
        <v>294/0</v>
      </c>
      <c r="H27" s="54">
        <f t="shared" si="6"/>
        <v>18</v>
      </c>
      <c r="I27" s="128"/>
      <c r="K27" s="51">
        <f t="shared" si="16"/>
        <v>6.2068690000000002</v>
      </c>
      <c r="L27" s="51">
        <f t="shared" si="17"/>
        <v>6.4766820000000003</v>
      </c>
      <c r="M27" s="43">
        <f t="shared" si="9"/>
        <v>162.66666666666666</v>
      </c>
      <c r="N27">
        <v>1</v>
      </c>
      <c r="O27">
        <v>26</v>
      </c>
      <c r="P27">
        <v>294</v>
      </c>
      <c r="Q27">
        <v>40</v>
      </c>
      <c r="R27">
        <v>0</v>
      </c>
      <c r="S27">
        <v>65</v>
      </c>
      <c r="T27" t="s">
        <v>198</v>
      </c>
      <c r="U27">
        <v>233.81399999999999</v>
      </c>
      <c r="V27">
        <v>21</v>
      </c>
      <c r="W27">
        <v>144.702</v>
      </c>
      <c r="X27">
        <v>15</v>
      </c>
      <c r="Y27">
        <v>141.76900000000001</v>
      </c>
      <c r="Z27" t="s">
        <v>397</v>
      </c>
      <c r="AA27" t="s">
        <v>398</v>
      </c>
      <c r="AB27" t="s">
        <v>399</v>
      </c>
      <c r="AC27" t="s">
        <v>400</v>
      </c>
      <c r="AE27" s="51">
        <v>294</v>
      </c>
      <c r="AF27" s="51">
        <v>0</v>
      </c>
      <c r="AG27" s="51">
        <v>18.010000000000002</v>
      </c>
      <c r="AH27" s="51">
        <v>18</v>
      </c>
      <c r="AJ27" s="136" t="str">
        <f t="shared" si="10"/>
        <v/>
      </c>
      <c r="AK27" s="134" t="str">
        <f t="shared" si="11"/>
        <v/>
      </c>
      <c r="AL27" s="134" t="str">
        <f t="shared" si="12"/>
        <v/>
      </c>
    </row>
    <row r="28" spans="1:38" x14ac:dyDescent="0.25">
      <c r="A28" s="52">
        <v>23</v>
      </c>
      <c r="B28" s="126" t="str">
        <f t="shared" si="13"/>
        <v>6,588131 - 6,789206</v>
      </c>
      <c r="C28" s="54">
        <f t="shared" si="14"/>
        <v>23</v>
      </c>
      <c r="D28" s="54" t="str">
        <f t="shared" si="2"/>
        <v>198/26</v>
      </c>
      <c r="E28" s="54">
        <f t="shared" si="15"/>
        <v>23</v>
      </c>
      <c r="F28" s="54">
        <f t="shared" si="4"/>
        <v>26</v>
      </c>
      <c r="G28" s="54" t="str">
        <f t="shared" si="5"/>
        <v>197/26</v>
      </c>
      <c r="H28" s="54">
        <f t="shared" si="6"/>
        <v>26.01</v>
      </c>
      <c r="I28" s="128"/>
      <c r="K28" s="51">
        <f t="shared" si="16"/>
        <v>6.5881309999999997</v>
      </c>
      <c r="L28" s="51">
        <f t="shared" si="17"/>
        <v>6.7892060000000001</v>
      </c>
      <c r="M28" s="43">
        <f t="shared" si="9"/>
        <v>98.666666666666671</v>
      </c>
      <c r="N28">
        <v>1</v>
      </c>
      <c r="O28">
        <v>27</v>
      </c>
      <c r="P28">
        <v>198</v>
      </c>
      <c r="Q28">
        <v>40</v>
      </c>
      <c r="R28">
        <v>26</v>
      </c>
      <c r="S28">
        <v>70</v>
      </c>
      <c r="T28" t="s">
        <v>199</v>
      </c>
      <c r="U28">
        <v>155.07499999999999</v>
      </c>
      <c r="V28">
        <v>23</v>
      </c>
      <c r="W28">
        <v>107.12</v>
      </c>
      <c r="X28">
        <v>23</v>
      </c>
      <c r="Y28">
        <v>107.12</v>
      </c>
      <c r="Z28" t="s">
        <v>401</v>
      </c>
      <c r="AA28" t="s">
        <v>402</v>
      </c>
      <c r="AB28" t="s">
        <v>403</v>
      </c>
      <c r="AC28" t="s">
        <v>404</v>
      </c>
      <c r="AE28" s="51">
        <v>197</v>
      </c>
      <c r="AF28" s="51">
        <v>26</v>
      </c>
      <c r="AG28" s="51">
        <v>26</v>
      </c>
      <c r="AH28" s="51">
        <v>26.01</v>
      </c>
      <c r="AJ28" s="136">
        <f t="shared" si="10"/>
        <v>10.111111111111114</v>
      </c>
      <c r="AK28" s="134">
        <f t="shared" si="11"/>
        <v>7</v>
      </c>
      <c r="AL28" s="134">
        <f t="shared" si="12"/>
        <v>7</v>
      </c>
    </row>
    <row r="29" spans="1:38" x14ac:dyDescent="0.25">
      <c r="A29" s="52">
        <v>24</v>
      </c>
      <c r="B29" s="126" t="str">
        <f t="shared" si="13"/>
        <v>6,824801 - 7,256121</v>
      </c>
      <c r="C29" s="54">
        <f t="shared" si="14"/>
        <v>28</v>
      </c>
      <c r="D29" s="54" t="str">
        <f t="shared" si="2"/>
        <v>200,4/25</v>
      </c>
      <c r="E29" s="54">
        <f t="shared" si="15"/>
        <v>24</v>
      </c>
      <c r="F29" s="54">
        <f t="shared" si="4"/>
        <v>26</v>
      </c>
      <c r="G29" s="54" t="str">
        <f t="shared" si="5"/>
        <v>200/25</v>
      </c>
      <c r="H29" s="54">
        <f t="shared" si="6"/>
        <v>26</v>
      </c>
      <c r="I29" s="128"/>
      <c r="K29" s="51">
        <f t="shared" si="16"/>
        <v>6.8248009999999999</v>
      </c>
      <c r="L29" s="51">
        <f t="shared" si="17"/>
        <v>7.2561210000000003</v>
      </c>
      <c r="M29" s="43">
        <f t="shared" si="9"/>
        <v>100.26666666666667</v>
      </c>
      <c r="N29">
        <v>1</v>
      </c>
      <c r="O29">
        <v>28</v>
      </c>
      <c r="P29">
        <v>200.4</v>
      </c>
      <c r="Q29">
        <v>40</v>
      </c>
      <c r="R29">
        <v>25</v>
      </c>
      <c r="S29">
        <v>70</v>
      </c>
      <c r="T29" t="s">
        <v>200</v>
      </c>
      <c r="U29">
        <v>379.32</v>
      </c>
      <c r="V29">
        <v>28</v>
      </c>
      <c r="W29">
        <v>334.19499999999999</v>
      </c>
      <c r="X29">
        <v>24</v>
      </c>
      <c r="Y29">
        <v>332.22300000000001</v>
      </c>
      <c r="Z29" t="s">
        <v>405</v>
      </c>
      <c r="AA29" t="s">
        <v>406</v>
      </c>
      <c r="AB29" t="s">
        <v>407</v>
      </c>
      <c r="AC29" t="s">
        <v>408</v>
      </c>
      <c r="AE29" s="51">
        <v>200</v>
      </c>
      <c r="AF29" s="51">
        <v>25</v>
      </c>
      <c r="AG29" s="51">
        <v>26</v>
      </c>
      <c r="AH29" s="51">
        <v>26</v>
      </c>
      <c r="AJ29" s="136">
        <f t="shared" si="10"/>
        <v>9.6786427145708558</v>
      </c>
      <c r="AK29" s="134">
        <f t="shared" si="11"/>
        <v>8</v>
      </c>
      <c r="AL29" s="134">
        <f t="shared" si="12"/>
        <v>7</v>
      </c>
    </row>
    <row r="30" spans="1:38" x14ac:dyDescent="0.25">
      <c r="A30" s="52">
        <v>25</v>
      </c>
      <c r="B30" s="126" t="str">
        <f t="shared" si="13"/>
        <v>7,347022 - 7,47142</v>
      </c>
      <c r="C30" s="54">
        <f t="shared" si="14"/>
        <v>32</v>
      </c>
      <c r="D30" s="54" t="str">
        <f t="shared" si="2"/>
        <v>247/20</v>
      </c>
      <c r="E30" s="54">
        <f t="shared" si="15"/>
        <v>32</v>
      </c>
      <c r="F30" s="54">
        <f t="shared" si="4"/>
        <v>21</v>
      </c>
      <c r="G30" s="54" t="str">
        <f t="shared" si="5"/>
        <v>250/20</v>
      </c>
      <c r="H30" s="54">
        <f t="shared" si="6"/>
        <v>21</v>
      </c>
      <c r="I30" s="128"/>
      <c r="K30" s="51">
        <f t="shared" si="16"/>
        <v>7.3470219999999999</v>
      </c>
      <c r="L30" s="51">
        <f t="shared" si="17"/>
        <v>7.4714200000000002</v>
      </c>
      <c r="M30" s="43">
        <f t="shared" si="9"/>
        <v>131.33333333333334</v>
      </c>
      <c r="N30">
        <v>1</v>
      </c>
      <c r="O30">
        <v>29</v>
      </c>
      <c r="P30">
        <v>247</v>
      </c>
      <c r="Q30">
        <v>40</v>
      </c>
      <c r="R30">
        <v>20</v>
      </c>
      <c r="S30">
        <v>57</v>
      </c>
      <c r="T30" t="s">
        <v>201</v>
      </c>
      <c r="U30">
        <v>60.398000000000003</v>
      </c>
      <c r="V30">
        <v>32</v>
      </c>
      <c r="W30">
        <v>62.776000000000003</v>
      </c>
      <c r="X30">
        <v>32</v>
      </c>
      <c r="Y30">
        <v>62.776000000000003</v>
      </c>
      <c r="Z30" t="s">
        <v>409</v>
      </c>
      <c r="AA30" t="s">
        <v>410</v>
      </c>
      <c r="AB30" t="s">
        <v>411</v>
      </c>
      <c r="AC30" t="s">
        <v>412</v>
      </c>
      <c r="AE30" s="51">
        <v>250</v>
      </c>
      <c r="AF30" s="51">
        <v>20</v>
      </c>
      <c r="AG30" s="51">
        <v>21</v>
      </c>
      <c r="AH30" s="51">
        <v>21</v>
      </c>
      <c r="AJ30" s="136">
        <f t="shared" si="10"/>
        <v>2.9473684210526301</v>
      </c>
      <c r="AK30" s="134">
        <f t="shared" si="11"/>
        <v>4</v>
      </c>
      <c r="AL30" s="134">
        <f t="shared" si="12"/>
        <v>4</v>
      </c>
    </row>
    <row r="31" spans="1:38" x14ac:dyDescent="0.25">
      <c r="A31" s="52">
        <v>26</v>
      </c>
      <c r="B31" s="126" t="str">
        <f t="shared" si="13"/>
        <v>7,574546 - 7,749178</v>
      </c>
      <c r="C31" s="54">
        <f t="shared" si="14"/>
        <v>32</v>
      </c>
      <c r="D31" s="54" t="str">
        <f t="shared" si="2"/>
        <v>198/26</v>
      </c>
      <c r="E31" s="54">
        <f t="shared" si="15"/>
        <v>17</v>
      </c>
      <c r="F31" s="54">
        <f t="shared" si="4"/>
        <v>26</v>
      </c>
      <c r="G31" s="54" t="str">
        <f t="shared" si="5"/>
        <v>198/26</v>
      </c>
      <c r="H31" s="54">
        <f t="shared" si="6"/>
        <v>26</v>
      </c>
      <c r="I31" s="128"/>
      <c r="K31" s="51">
        <f t="shared" si="16"/>
        <v>7.5745459999999998</v>
      </c>
      <c r="L31" s="51">
        <f t="shared" si="17"/>
        <v>7.7491779999999997</v>
      </c>
      <c r="M31" s="43">
        <f t="shared" si="9"/>
        <v>98.666666666666671</v>
      </c>
      <c r="N31">
        <v>1</v>
      </c>
      <c r="O31">
        <v>30</v>
      </c>
      <c r="P31">
        <v>198</v>
      </c>
      <c r="Q31">
        <v>30</v>
      </c>
      <c r="R31">
        <v>26</v>
      </c>
      <c r="S31">
        <v>27</v>
      </c>
      <c r="T31" t="s">
        <v>202</v>
      </c>
      <c r="U31">
        <v>125.633</v>
      </c>
      <c r="V31">
        <v>32</v>
      </c>
      <c r="W31">
        <v>94.74</v>
      </c>
      <c r="X31">
        <v>17</v>
      </c>
      <c r="Y31">
        <v>87.631</v>
      </c>
      <c r="Z31" t="s">
        <v>413</v>
      </c>
      <c r="AA31" t="s">
        <v>414</v>
      </c>
      <c r="AB31" t="s">
        <v>415</v>
      </c>
      <c r="AC31" t="s">
        <v>416</v>
      </c>
      <c r="AE31" s="51">
        <v>198</v>
      </c>
      <c r="AF31" s="51">
        <v>26</v>
      </c>
      <c r="AG31" s="51">
        <v>26</v>
      </c>
      <c r="AH31" s="51">
        <v>26</v>
      </c>
      <c r="AJ31" s="136">
        <f t="shared" si="10"/>
        <v>10.111111111111114</v>
      </c>
      <c r="AK31" s="134">
        <f t="shared" si="11"/>
        <v>9</v>
      </c>
      <c r="AL31" s="134">
        <f t="shared" si="12"/>
        <v>6</v>
      </c>
    </row>
    <row r="32" spans="1:38" x14ac:dyDescent="0.25">
      <c r="A32" s="52">
        <v>27</v>
      </c>
      <c r="B32" s="126" t="str">
        <f t="shared" si="13"/>
        <v>7,779205 - 7,926956</v>
      </c>
      <c r="C32" s="54">
        <f t="shared" si="14"/>
        <v>29</v>
      </c>
      <c r="D32" s="54" t="str">
        <f t="shared" si="2"/>
        <v>198/25</v>
      </c>
      <c r="E32" s="54">
        <f t="shared" si="15"/>
        <v>18</v>
      </c>
      <c r="F32" s="54">
        <f t="shared" si="4"/>
        <v>26</v>
      </c>
      <c r="G32" s="54" t="str">
        <f t="shared" si="5"/>
        <v>200/25</v>
      </c>
      <c r="H32" s="54">
        <f t="shared" si="6"/>
        <v>26</v>
      </c>
      <c r="I32" s="128"/>
      <c r="K32" s="51">
        <f t="shared" si="16"/>
        <v>7.7792050000000001</v>
      </c>
      <c r="L32" s="51">
        <f t="shared" si="17"/>
        <v>7.9269559999999997</v>
      </c>
      <c r="M32" s="43">
        <f t="shared" si="9"/>
        <v>98.666666666666671</v>
      </c>
      <c r="N32">
        <v>1</v>
      </c>
      <c r="O32">
        <v>31</v>
      </c>
      <c r="P32">
        <v>198</v>
      </c>
      <c r="Q32">
        <v>30</v>
      </c>
      <c r="R32">
        <v>25</v>
      </c>
      <c r="S32">
        <v>29</v>
      </c>
      <c r="T32" t="s">
        <v>203</v>
      </c>
      <c r="U32">
        <v>100.75</v>
      </c>
      <c r="V32">
        <v>29</v>
      </c>
      <c r="W32">
        <v>78.617000000000004</v>
      </c>
      <c r="X32">
        <v>18</v>
      </c>
      <c r="Y32">
        <v>73.453999999999994</v>
      </c>
      <c r="Z32" t="s">
        <v>417</v>
      </c>
      <c r="AA32" t="s">
        <v>418</v>
      </c>
      <c r="AB32" t="s">
        <v>419</v>
      </c>
      <c r="AC32" t="s">
        <v>420</v>
      </c>
      <c r="AE32" s="51">
        <v>200</v>
      </c>
      <c r="AF32" s="51">
        <v>25</v>
      </c>
      <c r="AG32" s="51">
        <v>26</v>
      </c>
      <c r="AH32" s="51">
        <v>26</v>
      </c>
      <c r="AJ32" s="136">
        <f t="shared" si="10"/>
        <v>10.111111111111114</v>
      </c>
      <c r="AK32" s="134">
        <f t="shared" si="11"/>
        <v>9</v>
      </c>
      <c r="AL32" s="134">
        <f t="shared" si="12"/>
        <v>6</v>
      </c>
    </row>
    <row r="33" spans="1:38" x14ac:dyDescent="0.25">
      <c r="A33" s="52">
        <v>28</v>
      </c>
      <c r="B33" s="126" t="str">
        <f t="shared" si="13"/>
        <v>7,992252 - 8,094481</v>
      </c>
      <c r="C33" s="54">
        <f t="shared" si="14"/>
        <v>18</v>
      </c>
      <c r="D33" s="54" t="str">
        <f t="shared" si="2"/>
        <v>288/0</v>
      </c>
      <c r="E33" s="54">
        <f t="shared" si="15"/>
        <v>18</v>
      </c>
      <c r="F33" s="54">
        <f t="shared" si="4"/>
        <v>18</v>
      </c>
      <c r="G33" s="54" t="str">
        <f t="shared" si="5"/>
        <v>290/0</v>
      </c>
      <c r="H33" s="54">
        <f t="shared" si="6"/>
        <v>18</v>
      </c>
      <c r="I33" s="128"/>
      <c r="K33" s="51">
        <f t="shared" si="16"/>
        <v>7.9922519999999997</v>
      </c>
      <c r="L33" s="51">
        <f t="shared" si="17"/>
        <v>8.094481</v>
      </c>
      <c r="M33" s="43">
        <f t="shared" si="9"/>
        <v>158.66666666666666</v>
      </c>
      <c r="N33">
        <v>1</v>
      </c>
      <c r="O33">
        <v>32</v>
      </c>
      <c r="P33">
        <v>288</v>
      </c>
      <c r="Q33">
        <v>30</v>
      </c>
      <c r="R33">
        <v>0</v>
      </c>
      <c r="S33">
        <v>37</v>
      </c>
      <c r="T33" t="s">
        <v>204</v>
      </c>
      <c r="U33">
        <v>66.228999999999999</v>
      </c>
      <c r="V33">
        <v>18</v>
      </c>
      <c r="W33">
        <v>51.423999999999999</v>
      </c>
      <c r="X33">
        <v>18</v>
      </c>
      <c r="Y33">
        <v>51.423999999999999</v>
      </c>
      <c r="Z33" t="s">
        <v>421</v>
      </c>
      <c r="AA33" t="s">
        <v>422</v>
      </c>
      <c r="AB33" t="s">
        <v>423</v>
      </c>
      <c r="AC33" t="s">
        <v>424</v>
      </c>
      <c r="AE33" s="51">
        <v>290</v>
      </c>
      <c r="AF33" s="51">
        <v>0</v>
      </c>
      <c r="AG33" s="51">
        <v>18</v>
      </c>
      <c r="AH33" s="51">
        <v>18</v>
      </c>
      <c r="AJ33" s="136" t="str">
        <f t="shared" si="10"/>
        <v/>
      </c>
      <c r="AK33" s="134" t="str">
        <f t="shared" si="11"/>
        <v/>
      </c>
      <c r="AL33" s="134" t="str">
        <f t="shared" si="12"/>
        <v/>
      </c>
    </row>
    <row r="34" spans="1:38" x14ac:dyDescent="0.25">
      <c r="A34" s="52">
        <v>29</v>
      </c>
      <c r="B34" s="126" t="str">
        <f t="shared" si="13"/>
        <v>8,123319 - 8,258858</v>
      </c>
      <c r="C34" s="54">
        <f t="shared" si="14"/>
        <v>20</v>
      </c>
      <c r="D34" s="54" t="str">
        <f t="shared" si="2"/>
        <v>209/20</v>
      </c>
      <c r="E34" s="54">
        <f t="shared" si="15"/>
        <v>20</v>
      </c>
      <c r="F34" s="54">
        <f t="shared" si="4"/>
        <v>14</v>
      </c>
      <c r="G34" s="54" t="str">
        <f t="shared" si="5"/>
        <v>210/20</v>
      </c>
      <c r="H34" s="54">
        <f t="shared" si="6"/>
        <v>14</v>
      </c>
      <c r="I34" s="128"/>
      <c r="K34" s="51">
        <f t="shared" si="16"/>
        <v>8.1233190000000004</v>
      </c>
      <c r="L34" s="51">
        <f t="shared" si="17"/>
        <v>8.258858</v>
      </c>
      <c r="M34" s="43">
        <f t="shared" si="9"/>
        <v>106</v>
      </c>
      <c r="N34">
        <v>1</v>
      </c>
      <c r="O34">
        <v>33</v>
      </c>
      <c r="P34">
        <v>209</v>
      </c>
      <c r="Q34">
        <v>30</v>
      </c>
      <c r="R34">
        <v>20</v>
      </c>
      <c r="S34">
        <v>31</v>
      </c>
      <c r="T34" t="s">
        <v>205</v>
      </c>
      <c r="U34">
        <v>95.539000000000001</v>
      </c>
      <c r="V34">
        <v>20</v>
      </c>
      <c r="W34">
        <v>69.308999999999997</v>
      </c>
      <c r="X34">
        <v>20</v>
      </c>
      <c r="Y34">
        <v>69.308999999999997</v>
      </c>
      <c r="Z34" t="s">
        <v>425</v>
      </c>
      <c r="AA34" t="s">
        <v>426</v>
      </c>
      <c r="AB34" t="s">
        <v>427</v>
      </c>
      <c r="AC34" t="s">
        <v>428</v>
      </c>
      <c r="AE34" s="51">
        <v>210</v>
      </c>
      <c r="AF34" s="51">
        <v>20</v>
      </c>
      <c r="AG34" s="51">
        <v>14</v>
      </c>
      <c r="AH34" s="51">
        <v>14</v>
      </c>
      <c r="AJ34" s="136">
        <f t="shared" si="10"/>
        <v>8.2105263157894726</v>
      </c>
      <c r="AK34" s="134">
        <f t="shared" si="11"/>
        <v>5</v>
      </c>
      <c r="AL34" s="134">
        <f t="shared" si="12"/>
        <v>5</v>
      </c>
    </row>
    <row r="35" spans="1:38" x14ac:dyDescent="0.25">
      <c r="A35" s="52">
        <v>30</v>
      </c>
      <c r="B35" s="126" t="str">
        <f t="shared" si="13"/>
        <v>8,332193 - 8,413048</v>
      </c>
      <c r="C35" s="54">
        <f t="shared" si="14"/>
        <v>24</v>
      </c>
      <c r="D35" s="54" t="str">
        <f t="shared" si="2"/>
        <v>220/20</v>
      </c>
      <c r="E35" s="54">
        <f t="shared" si="15"/>
        <v>24</v>
      </c>
      <c r="F35" s="54">
        <f t="shared" si="4"/>
        <v>24</v>
      </c>
      <c r="G35" s="54" t="str">
        <f t="shared" si="5"/>
        <v>220/20</v>
      </c>
      <c r="H35" s="54">
        <f t="shared" si="6"/>
        <v>24.01</v>
      </c>
      <c r="I35" s="128"/>
      <c r="K35" s="51">
        <f t="shared" si="16"/>
        <v>8.3321930000000002</v>
      </c>
      <c r="L35" s="51">
        <f t="shared" si="17"/>
        <v>8.4130479999999999</v>
      </c>
      <c r="M35" s="43">
        <f t="shared" si="9"/>
        <v>113.33333333333333</v>
      </c>
      <c r="N35">
        <v>1</v>
      </c>
      <c r="O35">
        <v>34</v>
      </c>
      <c r="P35">
        <v>220</v>
      </c>
      <c r="Q35">
        <v>30</v>
      </c>
      <c r="R35">
        <v>20</v>
      </c>
      <c r="S35">
        <v>29</v>
      </c>
      <c r="T35" t="s">
        <v>206</v>
      </c>
      <c r="U35">
        <v>32.854999999999997</v>
      </c>
      <c r="V35">
        <v>24</v>
      </c>
      <c r="W35">
        <v>40.6</v>
      </c>
      <c r="X35">
        <v>24</v>
      </c>
      <c r="Y35">
        <v>40.6</v>
      </c>
      <c r="Z35" t="s">
        <v>429</v>
      </c>
      <c r="AA35" t="s">
        <v>430</v>
      </c>
      <c r="AB35" t="s">
        <v>431</v>
      </c>
      <c r="AC35" t="s">
        <v>432</v>
      </c>
      <c r="AE35" s="51">
        <v>220</v>
      </c>
      <c r="AF35" s="51">
        <v>20</v>
      </c>
      <c r="AG35" s="51">
        <v>24</v>
      </c>
      <c r="AH35" s="51">
        <v>24.01</v>
      </c>
      <c r="AJ35" s="136">
        <f t="shared" si="10"/>
        <v>6.5</v>
      </c>
      <c r="AK35" s="134">
        <f t="shared" si="11"/>
        <v>5</v>
      </c>
      <c r="AL35" s="134">
        <f t="shared" si="12"/>
        <v>5</v>
      </c>
    </row>
    <row r="36" spans="1:38" x14ac:dyDescent="0.25">
      <c r="A36" s="52">
        <v>31</v>
      </c>
      <c r="B36" s="126" t="str">
        <f t="shared" si="13"/>
        <v>8,43745 - 8,599574</v>
      </c>
      <c r="C36" s="54">
        <f t="shared" si="14"/>
        <v>29</v>
      </c>
      <c r="D36" s="54" t="str">
        <f t="shared" si="2"/>
        <v>195/66</v>
      </c>
      <c r="E36" s="54">
        <f t="shared" si="15"/>
        <v>29</v>
      </c>
      <c r="F36" s="54">
        <f t="shared" si="4"/>
        <v>27.01</v>
      </c>
      <c r="G36" s="54" t="str">
        <f t="shared" si="5"/>
        <v>195/66</v>
      </c>
      <c r="H36" s="54">
        <f t="shared" si="6"/>
        <v>27.01</v>
      </c>
      <c r="I36" s="128"/>
      <c r="K36" s="51">
        <f t="shared" si="16"/>
        <v>8.4374500000000001</v>
      </c>
      <c r="L36" s="51">
        <f t="shared" si="17"/>
        <v>8.5995740000000005</v>
      </c>
      <c r="M36" s="43">
        <f t="shared" si="9"/>
        <v>96.666666666666671</v>
      </c>
      <c r="N36">
        <v>1</v>
      </c>
      <c r="O36">
        <v>35</v>
      </c>
      <c r="P36">
        <v>195</v>
      </c>
      <c r="Q36">
        <v>30</v>
      </c>
      <c r="R36">
        <v>66</v>
      </c>
      <c r="S36">
        <v>-10</v>
      </c>
      <c r="T36" t="s">
        <v>207</v>
      </c>
      <c r="U36">
        <v>104.124</v>
      </c>
      <c r="V36">
        <v>29</v>
      </c>
      <c r="W36">
        <v>83.834999999999994</v>
      </c>
      <c r="X36">
        <v>29</v>
      </c>
      <c r="Y36">
        <v>83.834999999999994</v>
      </c>
      <c r="Z36" t="s">
        <v>433</v>
      </c>
      <c r="AA36" t="s">
        <v>434</v>
      </c>
      <c r="AB36" t="s">
        <v>435</v>
      </c>
      <c r="AC36" t="s">
        <v>436</v>
      </c>
      <c r="AE36" s="51">
        <v>195</v>
      </c>
      <c r="AF36" s="51">
        <v>66</v>
      </c>
      <c r="AG36" s="51">
        <v>27.01</v>
      </c>
      <c r="AH36" s="51">
        <v>27.01</v>
      </c>
      <c r="AJ36" s="136">
        <f t="shared" si="10"/>
        <v>10.666666666666664</v>
      </c>
      <c r="AK36" s="134">
        <f t="shared" si="11"/>
        <v>9</v>
      </c>
      <c r="AL36" s="134">
        <f t="shared" si="12"/>
        <v>9</v>
      </c>
    </row>
    <row r="37" spans="1:38" x14ac:dyDescent="0.25">
      <c r="A37" s="52">
        <v>32</v>
      </c>
      <c r="B37" s="126" t="str">
        <f t="shared" si="13"/>
        <v>8,76128 - 8,890845</v>
      </c>
      <c r="C37" s="54">
        <f t="shared" si="14"/>
        <v>42</v>
      </c>
      <c r="D37" s="54" t="str">
        <f t="shared" si="2"/>
        <v>196/64</v>
      </c>
      <c r="E37" s="54">
        <f t="shared" si="15"/>
        <v>26</v>
      </c>
      <c r="F37" s="54">
        <f t="shared" si="4"/>
        <v>26</v>
      </c>
      <c r="G37" s="54" t="str">
        <f t="shared" si="5"/>
        <v>200/64</v>
      </c>
      <c r="H37" s="54">
        <f t="shared" si="6"/>
        <v>26.02</v>
      </c>
      <c r="I37" s="128"/>
      <c r="K37" s="51">
        <f t="shared" si="16"/>
        <v>8.7612799999999993</v>
      </c>
      <c r="L37" s="51">
        <f t="shared" si="17"/>
        <v>8.8908450000000006</v>
      </c>
      <c r="M37" s="43">
        <f t="shared" si="9"/>
        <v>97.333333333333329</v>
      </c>
      <c r="N37">
        <v>1</v>
      </c>
      <c r="O37">
        <v>36</v>
      </c>
      <c r="P37">
        <v>196</v>
      </c>
      <c r="Q37">
        <v>30</v>
      </c>
      <c r="R37">
        <v>64</v>
      </c>
      <c r="S37">
        <v>-8</v>
      </c>
      <c r="T37" t="s">
        <v>208</v>
      </c>
      <c r="U37">
        <v>61.566000000000003</v>
      </c>
      <c r="V37">
        <v>42</v>
      </c>
      <c r="W37">
        <v>69.343999999999994</v>
      </c>
      <c r="X37">
        <v>26</v>
      </c>
      <c r="Y37">
        <v>62.28</v>
      </c>
      <c r="Z37" t="s">
        <v>437</v>
      </c>
      <c r="AA37" t="s">
        <v>438</v>
      </c>
      <c r="AB37" t="s">
        <v>439</v>
      </c>
      <c r="AC37" t="s">
        <v>440</v>
      </c>
      <c r="AE37" s="51">
        <v>200</v>
      </c>
      <c r="AF37" s="51">
        <v>64</v>
      </c>
      <c r="AG37" s="51">
        <v>26</v>
      </c>
      <c r="AH37" s="51">
        <v>26.02</v>
      </c>
      <c r="AJ37" s="136">
        <f t="shared" si="10"/>
        <v>10.479591836734691</v>
      </c>
      <c r="AK37" s="134">
        <f t="shared" si="11"/>
        <v>13</v>
      </c>
      <c r="AL37" s="134">
        <f t="shared" si="12"/>
        <v>8</v>
      </c>
    </row>
    <row r="38" spans="1:38" ht="15.75" thickBot="1" x14ac:dyDescent="0.3">
      <c r="A38" s="55">
        <v>33</v>
      </c>
      <c r="B38" s="127" t="str">
        <f t="shared" si="13"/>
        <v>9,211443 - 9,255606</v>
      </c>
      <c r="C38" s="56" t="str">
        <f t="shared" si="14"/>
        <v/>
      </c>
      <c r="D38" s="56" t="str">
        <f t="shared" si="2"/>
        <v>150/0</v>
      </c>
      <c r="E38" s="56">
        <f t="shared" si="15"/>
        <v>9</v>
      </c>
      <c r="F38" s="56" t="str">
        <f t="shared" si="4"/>
        <v/>
      </c>
      <c r="G38" s="56" t="str">
        <f t="shared" si="5"/>
        <v>150/0</v>
      </c>
      <c r="H38" s="56">
        <f t="shared" si="6"/>
        <v>9.1999999999999993</v>
      </c>
      <c r="I38" s="129"/>
      <c r="K38" s="51">
        <f t="shared" si="16"/>
        <v>9.2114429999999992</v>
      </c>
      <c r="L38" s="51">
        <f t="shared" si="17"/>
        <v>9.2556060000000002</v>
      </c>
      <c r="M38" s="43">
        <f t="shared" si="9"/>
        <v>66.666666666666671</v>
      </c>
      <c r="N38">
        <v>1</v>
      </c>
      <c r="O38">
        <v>41</v>
      </c>
      <c r="P38">
        <v>150</v>
      </c>
      <c r="Q38">
        <v>20</v>
      </c>
      <c r="R38">
        <v>0</v>
      </c>
      <c r="S38">
        <v>32</v>
      </c>
      <c r="T38" t="s">
        <v>209</v>
      </c>
      <c r="U38">
        <v>35.162999999999997</v>
      </c>
      <c r="V38">
        <v>0</v>
      </c>
      <c r="W38">
        <v>20.033999999999999</v>
      </c>
      <c r="X38">
        <v>9</v>
      </c>
      <c r="Y38">
        <v>24.364999999999998</v>
      </c>
      <c r="AA38" t="s">
        <v>441</v>
      </c>
      <c r="AB38" t="s">
        <v>442</v>
      </c>
      <c r="AC38" t="s">
        <v>443</v>
      </c>
      <c r="AE38" s="51">
        <v>150</v>
      </c>
      <c r="AF38" s="51">
        <v>0</v>
      </c>
      <c r="AG38" s="51">
        <v>0</v>
      </c>
      <c r="AH38" s="51">
        <v>9.1999999999999993</v>
      </c>
      <c r="AJ38" s="136">
        <f t="shared" si="10"/>
        <v>16</v>
      </c>
      <c r="AK38" s="134">
        <f t="shared" si="11"/>
        <v>8</v>
      </c>
      <c r="AL38" s="134">
        <f t="shared" si="12"/>
        <v>8</v>
      </c>
    </row>
    <row r="39" spans="1:38" x14ac:dyDescent="0.25">
      <c r="C39" s="3"/>
      <c r="D39" s="3"/>
      <c r="E39" s="3"/>
      <c r="F39" s="3"/>
      <c r="G39" s="3"/>
      <c r="H39" s="3"/>
      <c r="I39" s="12"/>
    </row>
    <row r="40" spans="1:38" x14ac:dyDescent="0.25">
      <c r="C40" s="3"/>
      <c r="D40" s="3"/>
      <c r="E40" s="3"/>
      <c r="F40" s="3"/>
      <c r="G40" s="3"/>
      <c r="H40" s="3"/>
      <c r="I40" s="12"/>
    </row>
    <row r="41" spans="1:38" x14ac:dyDescent="0.25">
      <c r="C41" s="3"/>
      <c r="D41" s="3"/>
      <c r="E41" s="3"/>
      <c r="F41" s="3"/>
      <c r="G41" s="3"/>
      <c r="H41" s="3"/>
    </row>
  </sheetData>
  <mergeCells count="10">
    <mergeCell ref="AJ4:AL4"/>
    <mergeCell ref="A3:A5"/>
    <mergeCell ref="AE4:AG4"/>
    <mergeCell ref="M4:M5"/>
    <mergeCell ref="C3:E3"/>
    <mergeCell ref="F3:H3"/>
    <mergeCell ref="B3:B4"/>
    <mergeCell ref="I3:I4"/>
    <mergeCell ref="N4:AC4"/>
    <mergeCell ref="K4:L4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01"/>
  <sheetViews>
    <sheetView workbookViewId="0">
      <selection activeCell="A3" sqref="A3:A4"/>
    </sheetView>
  </sheetViews>
  <sheetFormatPr defaultRowHeight="15" x14ac:dyDescent="0.25"/>
  <cols>
    <col min="1" max="1" width="10.85546875" customWidth="1"/>
    <col min="2" max="2" width="12.7109375" customWidth="1"/>
    <col min="3" max="3" width="12.85546875" customWidth="1"/>
    <col min="5" max="5" width="19.85546875" customWidth="1"/>
    <col min="7" max="7" width="9.140625" style="20"/>
  </cols>
  <sheetData>
    <row r="1" spans="1:15" x14ac:dyDescent="0.25">
      <c r="B1" s="1" t="s">
        <v>12</v>
      </c>
    </row>
    <row r="2" spans="1:15" ht="15.75" thickBot="1" x14ac:dyDescent="0.3">
      <c r="B2" s="1"/>
    </row>
    <row r="3" spans="1:15" x14ac:dyDescent="0.25">
      <c r="A3" s="156" t="s">
        <v>178</v>
      </c>
      <c r="B3" s="158" t="s">
        <v>11</v>
      </c>
      <c r="C3" s="159"/>
      <c r="D3" s="28" t="s">
        <v>15</v>
      </c>
      <c r="E3" s="160" t="s">
        <v>16</v>
      </c>
      <c r="I3" s="142" t="s">
        <v>160</v>
      </c>
      <c r="J3" s="142"/>
      <c r="K3" s="142"/>
      <c r="L3" s="142"/>
      <c r="M3" s="142"/>
      <c r="N3" s="142"/>
      <c r="O3" s="142"/>
    </row>
    <row r="4" spans="1:15" x14ac:dyDescent="0.25">
      <c r="A4" s="157"/>
      <c r="B4" s="40" t="s">
        <v>13</v>
      </c>
      <c r="C4" s="39" t="s">
        <v>14</v>
      </c>
      <c r="D4" s="31" t="s">
        <v>17</v>
      </c>
      <c r="E4" s="161"/>
      <c r="G4" s="21"/>
      <c r="I4" s="9" t="s">
        <v>161</v>
      </c>
      <c r="J4" s="9" t="s">
        <v>162</v>
      </c>
      <c r="K4" s="9" t="s">
        <v>44</v>
      </c>
      <c r="L4" s="9" t="s">
        <v>19</v>
      </c>
      <c r="M4" s="9" t="s">
        <v>163</v>
      </c>
      <c r="N4" s="9" t="s">
        <v>164</v>
      </c>
      <c r="O4" s="9" t="s">
        <v>165</v>
      </c>
    </row>
    <row r="5" spans="1:15" x14ac:dyDescent="0.25">
      <c r="A5" s="72">
        <v>1</v>
      </c>
      <c r="B5" s="73">
        <f>ROUND(C5,1)</f>
        <v>0.4</v>
      </c>
      <c r="C5" s="74">
        <f>L5</f>
        <v>0.39998699999999998</v>
      </c>
      <c r="D5" s="75">
        <f>(C5-B5)*1000</f>
        <v>-1.3000000000040757E-2</v>
      </c>
      <c r="E5" s="85"/>
      <c r="F5" s="2"/>
      <c r="G5" s="44"/>
      <c r="H5" s="2"/>
      <c r="I5">
        <v>1</v>
      </c>
      <c r="J5">
        <v>12018</v>
      </c>
      <c r="K5" t="s">
        <v>212</v>
      </c>
      <c r="L5">
        <v>0.39998699999999998</v>
      </c>
      <c r="M5">
        <v>3.2743000000000002</v>
      </c>
      <c r="N5">
        <v>-1</v>
      </c>
      <c r="O5">
        <v>-1.7843</v>
      </c>
    </row>
    <row r="6" spans="1:15" x14ac:dyDescent="0.25">
      <c r="A6" s="72">
        <v>2</v>
      </c>
      <c r="B6" s="73">
        <f t="shared" ref="B6:B40" si="0">ROUND(C6,1)</f>
        <v>0.5</v>
      </c>
      <c r="C6" s="74">
        <f t="shared" ref="C6:C71" si="1">L6</f>
        <v>0.50015500000000002</v>
      </c>
      <c r="D6" s="75">
        <f t="shared" ref="D6:D71" si="2">(C6-B6)*1000</f>
        <v>0.15500000000001624</v>
      </c>
      <c r="E6" s="85"/>
      <c r="F6" s="2"/>
      <c r="G6" s="44"/>
      <c r="H6" s="2"/>
      <c r="I6">
        <v>1</v>
      </c>
      <c r="J6">
        <v>12020</v>
      </c>
      <c r="K6" t="s">
        <v>212</v>
      </c>
      <c r="L6">
        <v>0.50015500000000002</v>
      </c>
      <c r="M6">
        <v>2.7784</v>
      </c>
      <c r="N6">
        <v>-1</v>
      </c>
      <c r="O6">
        <v>-0.36080000000000001</v>
      </c>
    </row>
    <row r="7" spans="1:15" x14ac:dyDescent="0.25">
      <c r="A7" s="72">
        <v>3</v>
      </c>
      <c r="B7" s="73">
        <f t="shared" si="0"/>
        <v>0.6</v>
      </c>
      <c r="C7" s="74">
        <f t="shared" si="1"/>
        <v>0.60018899999999997</v>
      </c>
      <c r="D7" s="75">
        <f t="shared" si="2"/>
        <v>0.18899999999999473</v>
      </c>
      <c r="E7" s="85"/>
      <c r="F7" s="2"/>
      <c r="G7" s="44"/>
      <c r="H7" s="2"/>
      <c r="I7">
        <v>1</v>
      </c>
      <c r="J7">
        <v>12029</v>
      </c>
      <c r="K7" t="s">
        <v>212</v>
      </c>
      <c r="L7">
        <v>0.60018899999999997</v>
      </c>
      <c r="M7">
        <v>3.0630000000000002</v>
      </c>
      <c r="N7">
        <v>-1</v>
      </c>
      <c r="O7">
        <v>-0.27879999999999999</v>
      </c>
    </row>
    <row r="8" spans="1:15" x14ac:dyDescent="0.25">
      <c r="A8" s="72">
        <v>4</v>
      </c>
      <c r="B8" s="73">
        <f t="shared" si="0"/>
        <v>0.7</v>
      </c>
      <c r="C8" s="74">
        <f t="shared" si="1"/>
        <v>0.70020499999999997</v>
      </c>
      <c r="D8" s="75">
        <f t="shared" si="2"/>
        <v>0.20500000000001073</v>
      </c>
      <c r="E8" s="86"/>
      <c r="F8" s="2"/>
      <c r="G8" s="44"/>
      <c r="H8" s="2"/>
      <c r="I8">
        <v>1</v>
      </c>
      <c r="J8">
        <v>12032</v>
      </c>
      <c r="K8" t="s">
        <v>212</v>
      </c>
      <c r="L8">
        <v>0.70020499999999997</v>
      </c>
      <c r="M8">
        <v>2.9860000000000002</v>
      </c>
      <c r="N8">
        <v>-1</v>
      </c>
      <c r="O8">
        <v>-0.17979999999999999</v>
      </c>
    </row>
    <row r="9" spans="1:15" x14ac:dyDescent="0.25">
      <c r="A9" s="72">
        <v>5</v>
      </c>
      <c r="B9" s="73">
        <f t="shared" si="0"/>
        <v>0.8</v>
      </c>
      <c r="C9" s="74">
        <f t="shared" si="1"/>
        <v>0.80077299999999996</v>
      </c>
      <c r="D9" s="75">
        <f t="shared" si="2"/>
        <v>0.77299999999991265</v>
      </c>
      <c r="E9" s="85"/>
      <c r="F9" s="2"/>
      <c r="G9" s="44"/>
      <c r="H9" s="2"/>
      <c r="I9">
        <v>1</v>
      </c>
      <c r="J9">
        <v>12034</v>
      </c>
      <c r="K9" t="s">
        <v>212</v>
      </c>
      <c r="L9">
        <v>0.80077299999999996</v>
      </c>
      <c r="M9">
        <v>2.6537000000000002</v>
      </c>
      <c r="N9">
        <v>-1</v>
      </c>
      <c r="O9">
        <v>-0.28060000000000002</v>
      </c>
    </row>
    <row r="10" spans="1:15" x14ac:dyDescent="0.25">
      <c r="A10" s="72">
        <v>6</v>
      </c>
      <c r="B10" s="73">
        <f t="shared" si="0"/>
        <v>0.9</v>
      </c>
      <c r="C10" s="74">
        <f t="shared" si="1"/>
        <v>0.90027699999999999</v>
      </c>
      <c r="D10" s="75">
        <f t="shared" si="2"/>
        <v>0.27699999999997171</v>
      </c>
      <c r="E10" s="85"/>
      <c r="F10" s="2"/>
      <c r="G10" s="44"/>
      <c r="H10" s="2"/>
      <c r="I10">
        <v>1</v>
      </c>
      <c r="J10">
        <v>12036</v>
      </c>
      <c r="K10" t="s">
        <v>212</v>
      </c>
      <c r="L10">
        <v>0.90027699999999999</v>
      </c>
      <c r="M10">
        <v>3.6869999999999998</v>
      </c>
      <c r="N10">
        <v>-1</v>
      </c>
      <c r="O10">
        <v>0.27679999999999999</v>
      </c>
    </row>
    <row r="11" spans="1:15" x14ac:dyDescent="0.25">
      <c r="A11" s="72">
        <v>7</v>
      </c>
      <c r="B11" s="73">
        <f t="shared" si="0"/>
        <v>1</v>
      </c>
      <c r="C11" s="74">
        <f t="shared" si="1"/>
        <v>1.000947</v>
      </c>
      <c r="D11" s="75">
        <f t="shared" si="2"/>
        <v>0.94700000000003115</v>
      </c>
      <c r="E11" s="85"/>
      <c r="F11" s="2"/>
      <c r="G11" s="44"/>
      <c r="H11" s="2"/>
      <c r="I11">
        <v>1</v>
      </c>
      <c r="J11">
        <v>12038</v>
      </c>
      <c r="K11" t="s">
        <v>213</v>
      </c>
      <c r="L11">
        <v>1.000947</v>
      </c>
      <c r="M11">
        <v>2.335</v>
      </c>
      <c r="N11">
        <v>-1</v>
      </c>
      <c r="O11">
        <v>-0.34510000000000002</v>
      </c>
    </row>
    <row r="12" spans="1:15" x14ac:dyDescent="0.25">
      <c r="A12" s="72">
        <v>8</v>
      </c>
      <c r="B12" s="73">
        <f t="shared" si="0"/>
        <v>1.1000000000000001</v>
      </c>
      <c r="C12" s="74">
        <f t="shared" si="1"/>
        <v>1.100922</v>
      </c>
      <c r="D12" s="75">
        <f t="shared" si="2"/>
        <v>0.92199999999986737</v>
      </c>
      <c r="E12" s="85"/>
      <c r="F12" s="2"/>
      <c r="G12" s="44"/>
      <c r="H12" s="2"/>
      <c r="I12">
        <v>1</v>
      </c>
      <c r="J12">
        <v>12044</v>
      </c>
      <c r="K12" t="s">
        <v>213</v>
      </c>
      <c r="L12">
        <v>1.100922</v>
      </c>
      <c r="M12">
        <v>3.1261999999999999</v>
      </c>
      <c r="N12">
        <v>-1</v>
      </c>
      <c r="O12">
        <v>0.17150000000000001</v>
      </c>
    </row>
    <row r="13" spans="1:15" x14ac:dyDescent="0.25">
      <c r="A13" s="72">
        <v>9</v>
      </c>
      <c r="B13" s="73">
        <f t="shared" si="0"/>
        <v>1.2</v>
      </c>
      <c r="C13" s="74">
        <f t="shared" si="1"/>
        <v>1.200518</v>
      </c>
      <c r="D13" s="75">
        <f t="shared" si="2"/>
        <v>0.51800000000001845</v>
      </c>
      <c r="E13" s="85"/>
      <c r="F13" s="2"/>
      <c r="G13" s="44"/>
      <c r="H13" s="2"/>
      <c r="I13">
        <v>1</v>
      </c>
      <c r="J13">
        <v>12049</v>
      </c>
      <c r="K13" t="s">
        <v>213</v>
      </c>
      <c r="L13">
        <v>1.200518</v>
      </c>
      <c r="M13">
        <v>2.1705999999999999</v>
      </c>
      <c r="N13">
        <v>-1</v>
      </c>
      <c r="O13">
        <v>-0.29099999999999998</v>
      </c>
    </row>
    <row r="14" spans="1:15" x14ac:dyDescent="0.25">
      <c r="A14" s="72">
        <v>10</v>
      </c>
      <c r="B14" s="73">
        <f t="shared" si="0"/>
        <v>1.3</v>
      </c>
      <c r="C14" s="74">
        <f t="shared" si="1"/>
        <v>1.3009299999999999</v>
      </c>
      <c r="D14" s="75">
        <f t="shared" si="2"/>
        <v>0.92999999999987537</v>
      </c>
      <c r="E14" s="85"/>
      <c r="F14" s="2"/>
      <c r="G14" s="44"/>
      <c r="H14" s="2"/>
      <c r="I14">
        <v>1</v>
      </c>
      <c r="J14">
        <v>12058</v>
      </c>
      <c r="K14" t="s">
        <v>213</v>
      </c>
      <c r="L14">
        <v>1.3009299999999999</v>
      </c>
      <c r="M14">
        <v>3.6398000000000001</v>
      </c>
      <c r="N14">
        <v>-1</v>
      </c>
      <c r="O14">
        <v>-0.61760000000000004</v>
      </c>
    </row>
    <row r="15" spans="1:15" x14ac:dyDescent="0.25">
      <c r="A15" s="72">
        <v>11</v>
      </c>
      <c r="B15" s="73">
        <f t="shared" si="0"/>
        <v>1.4</v>
      </c>
      <c r="C15" s="74">
        <f t="shared" si="1"/>
        <v>1.401186</v>
      </c>
      <c r="D15" s="75">
        <f t="shared" si="2"/>
        <v>1.1860000000001314</v>
      </c>
      <c r="E15" s="85"/>
      <c r="F15" s="2"/>
      <c r="G15" s="44"/>
      <c r="H15" s="2"/>
      <c r="I15">
        <v>1</v>
      </c>
      <c r="J15">
        <v>12077</v>
      </c>
      <c r="K15" t="s">
        <v>213</v>
      </c>
      <c r="L15">
        <v>1.401186</v>
      </c>
      <c r="M15">
        <v>2.6608000000000001</v>
      </c>
      <c r="N15">
        <v>1</v>
      </c>
      <c r="O15">
        <v>-7.0499999999999993E-2</v>
      </c>
    </row>
    <row r="16" spans="1:15" x14ac:dyDescent="0.25">
      <c r="A16" s="72">
        <v>12</v>
      </c>
      <c r="B16" s="73">
        <f t="shared" si="0"/>
        <v>1.5</v>
      </c>
      <c r="C16" s="74">
        <f t="shared" si="1"/>
        <v>1.503879</v>
      </c>
      <c r="D16" s="75">
        <f t="shared" si="2"/>
        <v>3.8789999999999658</v>
      </c>
      <c r="E16" s="85" t="s">
        <v>224</v>
      </c>
      <c r="F16" s="2"/>
      <c r="G16" s="44"/>
      <c r="H16" s="2"/>
      <c r="I16">
        <v>1</v>
      </c>
      <c r="J16">
        <v>12104</v>
      </c>
      <c r="K16" t="s">
        <v>213</v>
      </c>
      <c r="L16">
        <v>1.503879</v>
      </c>
      <c r="M16">
        <v>3.7004999999999999</v>
      </c>
      <c r="N16">
        <v>1</v>
      </c>
      <c r="O16">
        <v>0.25019999999999998</v>
      </c>
    </row>
    <row r="17" spans="1:15" x14ac:dyDescent="0.25">
      <c r="A17" s="72">
        <v>13</v>
      </c>
      <c r="B17" s="73">
        <f t="shared" si="0"/>
        <v>1.6</v>
      </c>
      <c r="C17" s="74">
        <f t="shared" si="1"/>
        <v>1.6015060000000001</v>
      </c>
      <c r="D17" s="75">
        <f t="shared" si="2"/>
        <v>1.5060000000000073</v>
      </c>
      <c r="E17" s="85"/>
      <c r="F17" s="2"/>
      <c r="G17" s="44"/>
      <c r="H17" s="2"/>
      <c r="I17">
        <v>1</v>
      </c>
      <c r="J17">
        <v>12115</v>
      </c>
      <c r="K17" t="s">
        <v>213</v>
      </c>
      <c r="L17">
        <v>1.6015060000000001</v>
      </c>
      <c r="M17">
        <v>2.7801</v>
      </c>
      <c r="N17">
        <v>1</v>
      </c>
      <c r="O17">
        <v>-0.1118</v>
      </c>
    </row>
    <row r="18" spans="1:15" x14ac:dyDescent="0.25">
      <c r="A18" s="72">
        <v>14</v>
      </c>
      <c r="B18" s="73">
        <f t="shared" si="0"/>
        <v>1.7</v>
      </c>
      <c r="C18" s="74">
        <f t="shared" si="1"/>
        <v>1.700348</v>
      </c>
      <c r="D18" s="75">
        <f t="shared" si="2"/>
        <v>0.34800000000001496</v>
      </c>
      <c r="E18" s="85"/>
      <c r="F18" s="2"/>
      <c r="G18" s="44"/>
      <c r="H18" s="2"/>
      <c r="I18">
        <v>1</v>
      </c>
      <c r="J18">
        <v>12118</v>
      </c>
      <c r="K18" t="s">
        <v>213</v>
      </c>
      <c r="L18">
        <v>1.700348</v>
      </c>
      <c r="M18">
        <v>2.6739000000000002</v>
      </c>
      <c r="N18">
        <v>1</v>
      </c>
      <c r="O18">
        <v>0.15670000000000001</v>
      </c>
    </row>
    <row r="19" spans="1:15" x14ac:dyDescent="0.25">
      <c r="A19" s="72">
        <v>15</v>
      </c>
      <c r="B19" s="73">
        <f t="shared" si="0"/>
        <v>1.8</v>
      </c>
      <c r="C19" s="74">
        <f t="shared" si="1"/>
        <v>1.8011200000000001</v>
      </c>
      <c r="D19" s="75">
        <f t="shared" si="2"/>
        <v>1.1200000000000099</v>
      </c>
      <c r="E19" s="85"/>
      <c r="F19" s="2"/>
      <c r="G19" s="44"/>
      <c r="H19" s="2"/>
      <c r="I19">
        <v>1</v>
      </c>
      <c r="J19">
        <v>12126</v>
      </c>
      <c r="K19" t="s">
        <v>213</v>
      </c>
      <c r="L19">
        <v>1.8011200000000001</v>
      </c>
      <c r="M19">
        <v>3.4653999999999998</v>
      </c>
      <c r="N19">
        <v>-1</v>
      </c>
      <c r="O19">
        <v>-1.2466999999999999</v>
      </c>
    </row>
    <row r="20" spans="1:15" x14ac:dyDescent="0.25">
      <c r="A20" s="72">
        <v>16</v>
      </c>
      <c r="B20" s="73">
        <f t="shared" si="0"/>
        <v>1.9</v>
      </c>
      <c r="C20" s="74">
        <f t="shared" si="1"/>
        <v>1.901384</v>
      </c>
      <c r="D20" s="75">
        <f t="shared" si="2"/>
        <v>1.3840000000000519</v>
      </c>
      <c r="E20" s="85"/>
      <c r="F20" s="2"/>
      <c r="G20" s="44"/>
      <c r="H20" s="2"/>
      <c r="I20">
        <v>1</v>
      </c>
      <c r="J20">
        <v>12139</v>
      </c>
      <c r="K20" t="s">
        <v>213</v>
      </c>
      <c r="L20">
        <v>1.901384</v>
      </c>
      <c r="M20">
        <v>2.2284999999999999</v>
      </c>
      <c r="N20">
        <v>1</v>
      </c>
      <c r="O20">
        <v>2.63E-2</v>
      </c>
    </row>
    <row r="21" spans="1:15" x14ac:dyDescent="0.25">
      <c r="A21" s="72">
        <v>17</v>
      </c>
      <c r="B21" s="73">
        <f t="shared" si="0"/>
        <v>2</v>
      </c>
      <c r="C21" s="74">
        <f t="shared" si="1"/>
        <v>2.0005760000000001</v>
      </c>
      <c r="D21" s="75">
        <f t="shared" si="2"/>
        <v>0.57600000000013196</v>
      </c>
      <c r="E21" s="85"/>
      <c r="F21" s="2"/>
      <c r="G21" s="44"/>
      <c r="H21" s="2"/>
      <c r="I21">
        <v>1</v>
      </c>
      <c r="J21">
        <v>12143</v>
      </c>
      <c r="K21" t="s">
        <v>214</v>
      </c>
      <c r="L21">
        <v>2.0005760000000001</v>
      </c>
      <c r="M21">
        <v>2.3429000000000002</v>
      </c>
      <c r="N21">
        <v>-1</v>
      </c>
      <c r="O21">
        <v>-0.1807</v>
      </c>
    </row>
    <row r="22" spans="1:15" x14ac:dyDescent="0.25">
      <c r="A22" s="72">
        <v>18</v>
      </c>
      <c r="B22" s="73">
        <f t="shared" si="0"/>
        <v>2.1</v>
      </c>
      <c r="C22" s="74">
        <f t="shared" si="1"/>
        <v>2.1014080000000002</v>
      </c>
      <c r="D22" s="75">
        <f t="shared" si="2"/>
        <v>1.4080000000000759</v>
      </c>
      <c r="E22" s="85"/>
      <c r="F22" s="2"/>
      <c r="G22" s="44"/>
      <c r="H22" s="2"/>
      <c r="I22">
        <v>1</v>
      </c>
      <c r="J22">
        <v>12148</v>
      </c>
      <c r="K22" t="s">
        <v>214</v>
      </c>
      <c r="L22">
        <v>2.1014080000000002</v>
      </c>
      <c r="M22">
        <v>3.2183999999999999</v>
      </c>
      <c r="N22">
        <v>1</v>
      </c>
      <c r="O22">
        <v>0.1263</v>
      </c>
    </row>
    <row r="23" spans="1:15" x14ac:dyDescent="0.25">
      <c r="A23" s="72">
        <v>19</v>
      </c>
      <c r="B23" s="73">
        <f t="shared" si="0"/>
        <v>2.2000000000000002</v>
      </c>
      <c r="C23" s="74">
        <f t="shared" si="1"/>
        <v>2.2011769999999999</v>
      </c>
      <c r="D23" s="75">
        <f t="shared" si="2"/>
        <v>1.1769999999997616</v>
      </c>
      <c r="E23" s="85"/>
      <c r="F23" s="2"/>
      <c r="G23" s="44"/>
      <c r="H23" s="2"/>
      <c r="I23">
        <v>1</v>
      </c>
      <c r="J23">
        <v>12150</v>
      </c>
      <c r="K23" t="s">
        <v>214</v>
      </c>
      <c r="L23">
        <v>2.2011769999999999</v>
      </c>
      <c r="M23">
        <v>4.2302</v>
      </c>
      <c r="N23">
        <v>-1</v>
      </c>
      <c r="O23">
        <v>-0.79879999999999995</v>
      </c>
    </row>
    <row r="24" spans="1:15" x14ac:dyDescent="0.25">
      <c r="A24" s="72">
        <v>20</v>
      </c>
      <c r="B24" s="73">
        <f t="shared" si="0"/>
        <v>2.2999999999999998</v>
      </c>
      <c r="C24" s="74">
        <f t="shared" si="1"/>
        <v>2.2944490000000002</v>
      </c>
      <c r="D24" s="75">
        <f t="shared" si="2"/>
        <v>-5.5509999999996396</v>
      </c>
      <c r="E24" s="85"/>
      <c r="F24" s="2"/>
      <c r="G24" s="44"/>
      <c r="H24" s="2"/>
      <c r="I24">
        <v>1</v>
      </c>
      <c r="J24">
        <v>12151</v>
      </c>
      <c r="K24" t="s">
        <v>214</v>
      </c>
      <c r="L24">
        <v>2.2944490000000002</v>
      </c>
      <c r="M24">
        <v>3.0605000000000002</v>
      </c>
      <c r="N24">
        <v>1</v>
      </c>
      <c r="O24">
        <v>-0.22109999999999999</v>
      </c>
    </row>
    <row r="25" spans="1:15" x14ac:dyDescent="0.25">
      <c r="A25" s="72">
        <v>21</v>
      </c>
      <c r="B25" s="73">
        <f t="shared" si="0"/>
        <v>2.4</v>
      </c>
      <c r="C25" s="74">
        <f t="shared" si="1"/>
        <v>2.4039199999999998</v>
      </c>
      <c r="D25" s="75">
        <f t="shared" si="2"/>
        <v>3.9199999999999235</v>
      </c>
      <c r="E25" s="85"/>
      <c r="F25" s="2"/>
      <c r="G25" s="44"/>
      <c r="H25" s="2"/>
      <c r="I25">
        <v>1</v>
      </c>
      <c r="J25">
        <v>12152</v>
      </c>
      <c r="K25" t="s">
        <v>214</v>
      </c>
      <c r="L25">
        <v>2.4039199999999998</v>
      </c>
      <c r="M25">
        <v>2.4102999999999999</v>
      </c>
      <c r="N25">
        <v>-1</v>
      </c>
      <c r="O25">
        <v>-0.37859999999999999</v>
      </c>
    </row>
    <row r="26" spans="1:15" x14ac:dyDescent="0.25">
      <c r="A26" s="72">
        <v>22</v>
      </c>
      <c r="B26" s="73">
        <f t="shared" si="0"/>
        <v>2.5</v>
      </c>
      <c r="C26" s="74">
        <f t="shared" si="1"/>
        <v>2.5015740000000002</v>
      </c>
      <c r="D26" s="75">
        <f t="shared" si="2"/>
        <v>1.5740000000001864</v>
      </c>
      <c r="E26" s="85"/>
      <c r="F26" s="2"/>
      <c r="G26" s="44"/>
      <c r="H26" s="2"/>
      <c r="I26">
        <v>1</v>
      </c>
      <c r="J26">
        <v>12164</v>
      </c>
      <c r="K26" t="s">
        <v>214</v>
      </c>
      <c r="L26">
        <v>2.5015740000000002</v>
      </c>
      <c r="M26">
        <v>2.9079000000000002</v>
      </c>
      <c r="N26">
        <v>1</v>
      </c>
      <c r="O26">
        <v>1.2999999999999999E-3</v>
      </c>
    </row>
    <row r="27" spans="1:15" x14ac:dyDescent="0.25">
      <c r="A27" s="72">
        <v>23</v>
      </c>
      <c r="B27" s="73">
        <f t="shared" si="0"/>
        <v>2.6</v>
      </c>
      <c r="C27" s="74">
        <f t="shared" si="1"/>
        <v>2.6020789999999998</v>
      </c>
      <c r="D27" s="75">
        <f t="shared" si="2"/>
        <v>2.07899999999972</v>
      </c>
      <c r="E27" s="85"/>
      <c r="F27" s="2"/>
      <c r="G27" s="44"/>
      <c r="H27" s="2"/>
      <c r="I27">
        <v>1</v>
      </c>
      <c r="J27">
        <v>12186</v>
      </c>
      <c r="K27" t="s">
        <v>214</v>
      </c>
      <c r="L27">
        <v>2.6020789999999998</v>
      </c>
      <c r="M27">
        <v>2.3184999999999998</v>
      </c>
      <c r="N27">
        <v>-1</v>
      </c>
      <c r="O27">
        <v>-0.14630000000000001</v>
      </c>
    </row>
    <row r="28" spans="1:15" x14ac:dyDescent="0.25">
      <c r="A28" s="72">
        <v>24</v>
      </c>
      <c r="B28" s="73">
        <f t="shared" si="0"/>
        <v>2.7</v>
      </c>
      <c r="C28" s="74">
        <f t="shared" si="1"/>
        <v>2.7008549999999998</v>
      </c>
      <c r="D28" s="75">
        <f t="shared" si="2"/>
        <v>0.85499999999960608</v>
      </c>
      <c r="E28" s="85"/>
      <c r="F28" s="2"/>
      <c r="G28" s="44"/>
      <c r="H28" s="2"/>
      <c r="I28">
        <v>1</v>
      </c>
      <c r="J28">
        <v>12189</v>
      </c>
      <c r="K28" t="s">
        <v>214</v>
      </c>
      <c r="L28">
        <v>2.7008549999999998</v>
      </c>
      <c r="M28">
        <v>2.8730000000000002</v>
      </c>
      <c r="N28">
        <v>1</v>
      </c>
      <c r="O28">
        <v>0.30769999999999997</v>
      </c>
    </row>
    <row r="29" spans="1:15" x14ac:dyDescent="0.25">
      <c r="A29" s="72">
        <v>25</v>
      </c>
      <c r="B29" s="73">
        <f t="shared" si="0"/>
        <v>2.8</v>
      </c>
      <c r="C29" s="74">
        <f t="shared" si="1"/>
        <v>2.8012160000000002</v>
      </c>
      <c r="D29" s="75">
        <f t="shared" si="2"/>
        <v>1.2160000000003279</v>
      </c>
      <c r="E29" s="85"/>
      <c r="F29" s="2"/>
      <c r="G29" s="44"/>
      <c r="H29" s="2"/>
      <c r="I29">
        <v>1</v>
      </c>
      <c r="J29">
        <v>12190</v>
      </c>
      <c r="K29" t="s">
        <v>214</v>
      </c>
      <c r="L29">
        <v>2.8012160000000002</v>
      </c>
      <c r="M29">
        <v>3.9443999999999999</v>
      </c>
      <c r="N29">
        <v>-1</v>
      </c>
      <c r="O29">
        <v>-1.2618</v>
      </c>
    </row>
    <row r="30" spans="1:15" x14ac:dyDescent="0.25">
      <c r="A30" s="72">
        <v>26</v>
      </c>
      <c r="B30" s="73">
        <f t="shared" si="0"/>
        <v>2.9</v>
      </c>
      <c r="C30" s="74">
        <f t="shared" si="1"/>
        <v>2.9010729999999998</v>
      </c>
      <c r="D30" s="75">
        <f t="shared" si="2"/>
        <v>1.0729999999998796</v>
      </c>
      <c r="E30" s="85"/>
      <c r="F30" s="2"/>
      <c r="G30" s="44"/>
      <c r="H30" s="2"/>
      <c r="I30">
        <v>1</v>
      </c>
      <c r="J30">
        <v>12206</v>
      </c>
      <c r="K30" t="s">
        <v>214</v>
      </c>
      <c r="L30">
        <v>2.9010729999999998</v>
      </c>
      <c r="M30">
        <v>2.8824999999999998</v>
      </c>
      <c r="N30">
        <v>1</v>
      </c>
      <c r="O30">
        <v>-0.2404</v>
      </c>
    </row>
    <row r="31" spans="1:15" x14ac:dyDescent="0.25">
      <c r="A31" s="72">
        <v>27</v>
      </c>
      <c r="B31" s="73">
        <f t="shared" si="0"/>
        <v>3</v>
      </c>
      <c r="C31" s="74">
        <f t="shared" si="1"/>
        <v>3.001144</v>
      </c>
      <c r="D31" s="75">
        <f t="shared" si="2"/>
        <v>1.1440000000000339</v>
      </c>
      <c r="E31" s="85"/>
      <c r="F31" s="2"/>
      <c r="G31" s="44"/>
      <c r="H31" s="2"/>
      <c r="I31">
        <v>1</v>
      </c>
      <c r="J31">
        <v>12217</v>
      </c>
      <c r="K31" t="s">
        <v>215</v>
      </c>
      <c r="L31">
        <v>3.001144</v>
      </c>
      <c r="M31">
        <v>2.6892</v>
      </c>
      <c r="N31">
        <v>-1</v>
      </c>
      <c r="O31">
        <v>0.41370000000000001</v>
      </c>
    </row>
    <row r="32" spans="1:15" x14ac:dyDescent="0.25">
      <c r="A32" s="72">
        <v>28</v>
      </c>
      <c r="B32" s="73">
        <f t="shared" si="0"/>
        <v>3.1</v>
      </c>
      <c r="C32" s="74">
        <f t="shared" si="1"/>
        <v>3.1009329999999999</v>
      </c>
      <c r="D32" s="75">
        <f t="shared" si="2"/>
        <v>0.93299999999985062</v>
      </c>
      <c r="E32" s="85"/>
      <c r="F32" s="2"/>
      <c r="G32" s="44"/>
      <c r="H32" s="2"/>
      <c r="I32">
        <v>1</v>
      </c>
      <c r="J32">
        <v>12227</v>
      </c>
      <c r="K32" t="s">
        <v>215</v>
      </c>
      <c r="L32">
        <v>3.1009329999999999</v>
      </c>
      <c r="M32">
        <v>4.7629000000000001</v>
      </c>
      <c r="N32">
        <v>-1</v>
      </c>
      <c r="O32">
        <v>-0.61829999999999996</v>
      </c>
    </row>
    <row r="33" spans="1:15" x14ac:dyDescent="0.25">
      <c r="A33" s="72">
        <v>29</v>
      </c>
      <c r="B33" s="73">
        <f t="shared" si="0"/>
        <v>3.2</v>
      </c>
      <c r="C33" s="74">
        <f t="shared" si="1"/>
        <v>3.2011050000000001</v>
      </c>
      <c r="D33" s="75">
        <f t="shared" si="2"/>
        <v>1.1049999999999116</v>
      </c>
      <c r="E33" s="85"/>
      <c r="F33" s="2"/>
      <c r="G33" s="44"/>
      <c r="H33" s="2"/>
      <c r="I33">
        <v>1</v>
      </c>
      <c r="J33">
        <v>12237</v>
      </c>
      <c r="K33" t="s">
        <v>215</v>
      </c>
      <c r="L33">
        <v>3.2011050000000001</v>
      </c>
      <c r="M33">
        <v>3.2178</v>
      </c>
      <c r="N33">
        <v>-1</v>
      </c>
      <c r="O33">
        <v>6.6000000000000003E-2</v>
      </c>
    </row>
    <row r="34" spans="1:15" x14ac:dyDescent="0.25">
      <c r="A34" s="72">
        <v>30</v>
      </c>
      <c r="B34" s="73">
        <f t="shared" si="0"/>
        <v>3.3</v>
      </c>
      <c r="C34" s="74">
        <f t="shared" si="1"/>
        <v>3.3005879999999999</v>
      </c>
      <c r="D34" s="75">
        <f t="shared" si="2"/>
        <v>0.58800000000003294</v>
      </c>
      <c r="E34" s="85"/>
      <c r="F34" s="2"/>
      <c r="G34" s="44"/>
      <c r="H34" s="2"/>
      <c r="I34">
        <v>1</v>
      </c>
      <c r="J34">
        <v>12238</v>
      </c>
      <c r="K34" t="s">
        <v>215</v>
      </c>
      <c r="L34">
        <v>3.3005879999999999</v>
      </c>
      <c r="M34">
        <v>2.1947000000000001</v>
      </c>
      <c r="N34">
        <v>1</v>
      </c>
      <c r="O34">
        <v>-4.9700000000000001E-2</v>
      </c>
    </row>
    <row r="35" spans="1:15" x14ac:dyDescent="0.25">
      <c r="A35" s="72">
        <v>31</v>
      </c>
      <c r="B35" s="73">
        <f t="shared" si="0"/>
        <v>3.4</v>
      </c>
      <c r="C35" s="74">
        <f t="shared" si="1"/>
        <v>3.4033790000000002</v>
      </c>
      <c r="D35" s="75">
        <f t="shared" si="2"/>
        <v>3.3790000000002429</v>
      </c>
      <c r="E35" s="85"/>
      <c r="F35" s="2"/>
      <c r="G35" s="44"/>
      <c r="H35" s="2"/>
      <c r="I35">
        <v>1</v>
      </c>
      <c r="J35">
        <v>12253</v>
      </c>
      <c r="K35" t="s">
        <v>215</v>
      </c>
      <c r="L35">
        <v>3.4033790000000002</v>
      </c>
      <c r="M35">
        <v>2.4388000000000001</v>
      </c>
      <c r="N35">
        <v>-1</v>
      </c>
      <c r="O35">
        <v>-0.1837</v>
      </c>
    </row>
    <row r="36" spans="1:15" x14ac:dyDescent="0.25">
      <c r="A36" s="72">
        <v>32</v>
      </c>
      <c r="B36" s="73">
        <f t="shared" si="0"/>
        <v>3.5</v>
      </c>
      <c r="C36" s="74">
        <f t="shared" si="1"/>
        <v>3.5018379999999998</v>
      </c>
      <c r="D36" s="75">
        <f t="shared" si="2"/>
        <v>1.8379999999997843</v>
      </c>
      <c r="E36" s="85"/>
      <c r="F36" s="2"/>
      <c r="G36" s="44"/>
      <c r="H36" s="2"/>
      <c r="I36">
        <v>1</v>
      </c>
      <c r="J36">
        <v>12255</v>
      </c>
      <c r="K36" t="s">
        <v>215</v>
      </c>
      <c r="L36">
        <v>3.5018379999999998</v>
      </c>
      <c r="M36">
        <v>2.2507999999999999</v>
      </c>
      <c r="N36">
        <v>1</v>
      </c>
      <c r="O36">
        <v>-8.2699999999999996E-2</v>
      </c>
    </row>
    <row r="37" spans="1:15" x14ac:dyDescent="0.25">
      <c r="A37" s="72">
        <v>33</v>
      </c>
      <c r="B37" s="73">
        <f t="shared" si="0"/>
        <v>3.7</v>
      </c>
      <c r="C37" s="74">
        <f t="shared" si="1"/>
        <v>3.7010510000000001</v>
      </c>
      <c r="D37" s="75">
        <f t="shared" si="2"/>
        <v>1.0509999999999131</v>
      </c>
      <c r="E37" s="85"/>
      <c r="F37" s="2"/>
      <c r="G37" s="44"/>
      <c r="H37" s="2"/>
      <c r="I37">
        <v>1</v>
      </c>
      <c r="J37">
        <v>12261</v>
      </c>
      <c r="K37" t="s">
        <v>215</v>
      </c>
      <c r="L37">
        <v>3.7010510000000001</v>
      </c>
      <c r="M37">
        <v>2.5219999999999998</v>
      </c>
      <c r="N37">
        <v>1</v>
      </c>
      <c r="O37">
        <v>0.31319999999999998</v>
      </c>
    </row>
    <row r="38" spans="1:15" x14ac:dyDescent="0.25">
      <c r="A38" s="72">
        <v>34</v>
      </c>
      <c r="B38" s="73">
        <f t="shared" si="0"/>
        <v>3.8</v>
      </c>
      <c r="C38" s="74">
        <f t="shared" si="1"/>
        <v>3.8011059999999999</v>
      </c>
      <c r="D38" s="75">
        <f t="shared" si="2"/>
        <v>1.1060000000000514</v>
      </c>
      <c r="E38" s="85"/>
      <c r="F38" s="2"/>
      <c r="G38" s="44"/>
      <c r="H38" s="2"/>
      <c r="I38">
        <v>1</v>
      </c>
      <c r="J38">
        <v>12284</v>
      </c>
      <c r="K38" t="s">
        <v>215</v>
      </c>
      <c r="L38">
        <v>3.8011059999999999</v>
      </c>
      <c r="M38">
        <v>3.0657999999999999</v>
      </c>
      <c r="N38">
        <v>-1</v>
      </c>
      <c r="O38">
        <v>-7.1199999999999999E-2</v>
      </c>
    </row>
    <row r="39" spans="1:15" x14ac:dyDescent="0.25">
      <c r="A39" s="72">
        <v>35</v>
      </c>
      <c r="B39" s="73">
        <f t="shared" si="0"/>
        <v>3.9</v>
      </c>
      <c r="C39" s="74">
        <f t="shared" si="1"/>
        <v>3.9023249999999998</v>
      </c>
      <c r="D39" s="75">
        <f t="shared" si="2"/>
        <v>2.3249999999999105</v>
      </c>
      <c r="E39" s="85"/>
      <c r="F39" s="2"/>
      <c r="G39" s="44"/>
      <c r="H39" s="2"/>
      <c r="I39">
        <v>1</v>
      </c>
      <c r="J39">
        <v>12294</v>
      </c>
      <c r="K39" t="s">
        <v>215</v>
      </c>
      <c r="L39">
        <v>3.9023249999999998</v>
      </c>
      <c r="M39">
        <v>2.4222000000000001</v>
      </c>
      <c r="N39">
        <v>1</v>
      </c>
      <c r="O39">
        <v>-0.3488</v>
      </c>
    </row>
    <row r="40" spans="1:15" ht="15.75" thickBot="1" x14ac:dyDescent="0.3">
      <c r="A40" s="72">
        <v>36</v>
      </c>
      <c r="B40" s="73">
        <f t="shared" si="0"/>
        <v>4</v>
      </c>
      <c r="C40" s="74">
        <f t="shared" si="1"/>
        <v>4.0018630000000002</v>
      </c>
      <c r="D40" s="75">
        <f t="shared" si="2"/>
        <v>1.8630000000001701</v>
      </c>
      <c r="E40" s="85"/>
      <c r="F40" s="2"/>
      <c r="G40" s="44"/>
      <c r="H40" s="2"/>
      <c r="I40">
        <v>1</v>
      </c>
      <c r="J40">
        <v>12313</v>
      </c>
      <c r="K40" t="s">
        <v>216</v>
      </c>
      <c r="L40">
        <v>4.0018630000000002</v>
      </c>
      <c r="M40">
        <v>2.4331</v>
      </c>
      <c r="N40">
        <v>-1</v>
      </c>
      <c r="O40">
        <v>3.8100000000000002E-2</v>
      </c>
    </row>
    <row r="41" spans="1:15" x14ac:dyDescent="0.25">
      <c r="A41" s="143" t="s">
        <v>178</v>
      </c>
      <c r="B41" s="152" t="s">
        <v>11</v>
      </c>
      <c r="C41" s="153"/>
      <c r="D41" s="76" t="s">
        <v>15</v>
      </c>
      <c r="E41" s="154" t="s">
        <v>16</v>
      </c>
      <c r="F41" s="2"/>
      <c r="G41" s="44"/>
      <c r="H41" s="2"/>
      <c r="I41" s="2"/>
      <c r="J41" s="2"/>
      <c r="K41" s="2"/>
      <c r="L41" s="2"/>
      <c r="M41" s="2"/>
      <c r="N41" s="2"/>
      <c r="O41" s="2"/>
    </row>
    <row r="42" spans="1:15" x14ac:dyDescent="0.25">
      <c r="A42" s="144"/>
      <c r="B42" s="77" t="s">
        <v>13</v>
      </c>
      <c r="C42" s="78" t="s">
        <v>14</v>
      </c>
      <c r="D42" s="62" t="s">
        <v>17</v>
      </c>
      <c r="E42" s="155"/>
      <c r="F42" s="2"/>
      <c r="G42" s="44"/>
      <c r="H42" s="2"/>
      <c r="I42" s="2"/>
      <c r="J42" s="2"/>
      <c r="K42" s="2"/>
      <c r="L42" s="2"/>
      <c r="M42" s="2"/>
      <c r="N42" s="2"/>
      <c r="O42" s="2"/>
    </row>
    <row r="43" spans="1:15" x14ac:dyDescent="0.25">
      <c r="A43" s="72">
        <v>37</v>
      </c>
      <c r="B43" s="73">
        <f>ROUND(C43,1)</f>
        <v>4.0999999999999996</v>
      </c>
      <c r="C43" s="74">
        <f t="shared" si="1"/>
        <v>4.1017869999999998</v>
      </c>
      <c r="D43" s="75">
        <f t="shared" si="2"/>
        <v>1.7870000000002051</v>
      </c>
      <c r="E43" s="85"/>
      <c r="F43" s="2"/>
      <c r="G43" s="44"/>
      <c r="H43" s="2"/>
      <c r="I43">
        <v>1</v>
      </c>
      <c r="J43">
        <v>12314</v>
      </c>
      <c r="K43" t="s">
        <v>216</v>
      </c>
      <c r="L43">
        <v>4.1017869999999998</v>
      </c>
      <c r="M43">
        <v>2.8191000000000002</v>
      </c>
      <c r="N43">
        <v>1</v>
      </c>
      <c r="O43">
        <v>0.6532</v>
      </c>
    </row>
    <row r="44" spans="1:15" x14ac:dyDescent="0.25">
      <c r="A44" s="72">
        <v>38</v>
      </c>
      <c r="B44" s="73">
        <f t="shared" ref="B44:B78" si="3">ROUND(C44,1)</f>
        <v>4.2</v>
      </c>
      <c r="C44" s="74">
        <f t="shared" si="1"/>
        <v>4.1990610000000004</v>
      </c>
      <c r="D44" s="75">
        <f t="shared" si="2"/>
        <v>-0.9389999999998011</v>
      </c>
      <c r="E44" s="85"/>
      <c r="F44" s="2"/>
      <c r="G44" s="44"/>
      <c r="H44" s="2"/>
      <c r="I44">
        <v>1</v>
      </c>
      <c r="J44">
        <v>12315</v>
      </c>
      <c r="K44" t="s">
        <v>216</v>
      </c>
      <c r="L44">
        <v>4.1990610000000004</v>
      </c>
      <c r="M44">
        <v>2.9274</v>
      </c>
      <c r="N44">
        <v>-1</v>
      </c>
      <c r="O44">
        <v>0.40039999999999998</v>
      </c>
    </row>
    <row r="45" spans="1:15" x14ac:dyDescent="0.25">
      <c r="A45" s="72">
        <v>39</v>
      </c>
      <c r="B45" s="73">
        <f t="shared" si="3"/>
        <v>4.3</v>
      </c>
      <c r="C45" s="74">
        <f t="shared" si="1"/>
        <v>4.3016899999999998</v>
      </c>
      <c r="D45" s="75">
        <f t="shared" si="2"/>
        <v>1.6899999999999693</v>
      </c>
      <c r="E45" s="85"/>
      <c r="F45" s="2"/>
      <c r="G45" s="44"/>
      <c r="H45" s="2"/>
      <c r="I45">
        <v>1</v>
      </c>
      <c r="J45">
        <v>12320</v>
      </c>
      <c r="K45" t="s">
        <v>216</v>
      </c>
      <c r="L45">
        <v>4.3016899999999998</v>
      </c>
      <c r="M45">
        <v>2.6366000000000001</v>
      </c>
      <c r="N45">
        <v>1</v>
      </c>
      <c r="O45">
        <v>0.43359999999999999</v>
      </c>
    </row>
    <row r="46" spans="1:15" x14ac:dyDescent="0.25">
      <c r="A46" s="72">
        <v>40</v>
      </c>
      <c r="B46" s="73">
        <f t="shared" si="3"/>
        <v>4.4000000000000004</v>
      </c>
      <c r="C46" s="74">
        <f t="shared" si="1"/>
        <v>4.4014559999999996</v>
      </c>
      <c r="D46" s="75">
        <f t="shared" si="2"/>
        <v>1.4559999999992357</v>
      </c>
      <c r="E46" s="85"/>
      <c r="F46" s="2"/>
      <c r="G46" s="44"/>
      <c r="H46" s="2"/>
      <c r="I46">
        <v>1</v>
      </c>
      <c r="J46">
        <v>12330</v>
      </c>
      <c r="K46" t="s">
        <v>216</v>
      </c>
      <c r="L46">
        <v>4.4014559999999996</v>
      </c>
      <c r="M46">
        <v>1.867</v>
      </c>
      <c r="N46">
        <v>-1</v>
      </c>
      <c r="O46">
        <v>0.16669999999999999</v>
      </c>
    </row>
    <row r="47" spans="1:15" x14ac:dyDescent="0.25">
      <c r="A47" s="72">
        <v>41</v>
      </c>
      <c r="B47" s="73">
        <f t="shared" si="3"/>
        <v>4.5</v>
      </c>
      <c r="C47" s="74">
        <f t="shared" si="1"/>
        <v>4.5007849999999996</v>
      </c>
      <c r="D47" s="75">
        <f t="shared" si="2"/>
        <v>0.78499999999959158</v>
      </c>
      <c r="E47" s="85"/>
      <c r="F47" s="2"/>
      <c r="G47" s="44"/>
      <c r="H47" s="2"/>
      <c r="I47">
        <v>1</v>
      </c>
      <c r="J47">
        <v>12331</v>
      </c>
      <c r="K47" t="s">
        <v>216</v>
      </c>
      <c r="L47">
        <v>4.5007849999999996</v>
      </c>
      <c r="M47">
        <v>2.2884000000000002</v>
      </c>
      <c r="N47">
        <v>-1</v>
      </c>
      <c r="O47">
        <v>-0.2039</v>
      </c>
    </row>
    <row r="48" spans="1:15" x14ac:dyDescent="0.25">
      <c r="A48" s="72">
        <v>42</v>
      </c>
      <c r="B48" s="73">
        <f t="shared" si="3"/>
        <v>4.5999999999999996</v>
      </c>
      <c r="C48" s="74">
        <f t="shared" si="1"/>
        <v>4.6018920000000003</v>
      </c>
      <c r="D48" s="75">
        <f t="shared" si="2"/>
        <v>1.8920000000006709</v>
      </c>
      <c r="E48" s="85"/>
      <c r="F48" s="2"/>
      <c r="G48" s="44"/>
      <c r="H48" s="2"/>
      <c r="I48">
        <v>1</v>
      </c>
      <c r="J48">
        <v>12332</v>
      </c>
      <c r="K48" t="s">
        <v>216</v>
      </c>
      <c r="L48">
        <v>4.6018920000000003</v>
      </c>
      <c r="M48">
        <v>2.2014999999999998</v>
      </c>
      <c r="N48">
        <v>-1</v>
      </c>
      <c r="O48">
        <v>0.15160000000000001</v>
      </c>
    </row>
    <row r="49" spans="1:15" x14ac:dyDescent="0.25">
      <c r="A49" s="72">
        <v>43</v>
      </c>
      <c r="B49" s="73">
        <f t="shared" si="3"/>
        <v>4.7</v>
      </c>
      <c r="C49" s="74">
        <f t="shared" si="1"/>
        <v>4.7022890000000004</v>
      </c>
      <c r="D49" s="75">
        <f t="shared" si="2"/>
        <v>2.2890000000002075</v>
      </c>
      <c r="E49" s="85"/>
      <c r="F49" s="2"/>
      <c r="G49" s="44"/>
      <c r="H49" s="2"/>
      <c r="I49">
        <v>1</v>
      </c>
      <c r="J49">
        <v>12350</v>
      </c>
      <c r="K49" t="s">
        <v>216</v>
      </c>
      <c r="L49">
        <v>4.7022890000000004</v>
      </c>
      <c r="M49">
        <v>2.9883999999999999</v>
      </c>
      <c r="N49">
        <v>-1</v>
      </c>
      <c r="O49">
        <v>-0.1153</v>
      </c>
    </row>
    <row r="50" spans="1:15" x14ac:dyDescent="0.25">
      <c r="A50" s="72">
        <v>44</v>
      </c>
      <c r="B50" s="73">
        <f t="shared" si="3"/>
        <v>4.8</v>
      </c>
      <c r="C50" s="74">
        <f t="shared" si="1"/>
        <v>4.801634</v>
      </c>
      <c r="D50" s="75">
        <f t="shared" si="2"/>
        <v>1.6340000000001353</v>
      </c>
      <c r="E50" s="85"/>
      <c r="F50" s="2"/>
      <c r="G50" s="44"/>
      <c r="H50" s="2"/>
      <c r="I50">
        <v>1</v>
      </c>
      <c r="J50">
        <v>12355</v>
      </c>
      <c r="K50" t="s">
        <v>216</v>
      </c>
      <c r="L50">
        <v>4.801634</v>
      </c>
      <c r="M50">
        <v>1.6830000000000001</v>
      </c>
      <c r="N50">
        <v>-1</v>
      </c>
      <c r="O50">
        <v>-0.32390000000000002</v>
      </c>
    </row>
    <row r="51" spans="1:15" x14ac:dyDescent="0.25">
      <c r="A51" s="72">
        <v>45</v>
      </c>
      <c r="B51" s="73">
        <f t="shared" si="3"/>
        <v>4.9000000000000004</v>
      </c>
      <c r="C51" s="74">
        <f t="shared" si="1"/>
        <v>4.9067720000000001</v>
      </c>
      <c r="D51" s="75">
        <f t="shared" si="2"/>
        <v>6.7719999999997782</v>
      </c>
      <c r="E51" s="85" t="s">
        <v>225</v>
      </c>
      <c r="F51" s="2"/>
      <c r="G51" s="44"/>
      <c r="H51" s="2"/>
      <c r="I51">
        <v>1</v>
      </c>
      <c r="J51">
        <v>12372</v>
      </c>
      <c r="K51" t="s">
        <v>216</v>
      </c>
      <c r="L51">
        <v>4.9067720000000001</v>
      </c>
      <c r="M51">
        <v>2.7709000000000001</v>
      </c>
      <c r="N51">
        <v>-1</v>
      </c>
      <c r="O51">
        <v>-0.59489999999999998</v>
      </c>
    </row>
    <row r="52" spans="1:15" x14ac:dyDescent="0.25">
      <c r="A52" s="72">
        <v>46</v>
      </c>
      <c r="B52" s="73">
        <f t="shared" si="3"/>
        <v>5</v>
      </c>
      <c r="C52" s="74">
        <f t="shared" si="1"/>
        <v>5.0026479999999998</v>
      </c>
      <c r="D52" s="75">
        <f t="shared" si="2"/>
        <v>2.6479999999997617</v>
      </c>
      <c r="E52" s="85"/>
      <c r="F52" s="2"/>
      <c r="G52" s="44"/>
      <c r="H52" s="2"/>
      <c r="I52">
        <v>1</v>
      </c>
      <c r="J52">
        <v>12393</v>
      </c>
      <c r="K52" t="s">
        <v>217</v>
      </c>
      <c r="L52">
        <v>5.0026479999999998</v>
      </c>
      <c r="M52">
        <v>2.7631000000000001</v>
      </c>
      <c r="N52">
        <v>-1</v>
      </c>
      <c r="O52">
        <v>-8.7099999999999997E-2</v>
      </c>
    </row>
    <row r="53" spans="1:15" x14ac:dyDescent="0.25">
      <c r="A53" s="72">
        <v>47</v>
      </c>
      <c r="B53" s="73">
        <f t="shared" si="3"/>
        <v>5.0999999999999996</v>
      </c>
      <c r="C53" s="74">
        <f t="shared" si="1"/>
        <v>5.1022179999999997</v>
      </c>
      <c r="D53" s="75">
        <f t="shared" si="2"/>
        <v>2.2180000000000533</v>
      </c>
      <c r="E53" s="85"/>
      <c r="F53" s="2"/>
      <c r="G53" s="44"/>
      <c r="H53" s="2"/>
      <c r="I53">
        <v>1</v>
      </c>
      <c r="J53">
        <v>12403</v>
      </c>
      <c r="K53" t="s">
        <v>222</v>
      </c>
      <c r="L53">
        <v>5.1022179999999997</v>
      </c>
      <c r="M53">
        <v>3.9647999999999999</v>
      </c>
      <c r="N53">
        <v>-1</v>
      </c>
      <c r="O53">
        <v>0.58340000000000003</v>
      </c>
    </row>
    <row r="54" spans="1:15" x14ac:dyDescent="0.25">
      <c r="A54" s="72">
        <v>48</v>
      </c>
      <c r="B54" s="73">
        <f t="shared" si="3"/>
        <v>5.2</v>
      </c>
      <c r="C54" s="74">
        <f t="shared" si="1"/>
        <v>5.2013790000000002</v>
      </c>
      <c r="D54" s="75">
        <f t="shared" si="2"/>
        <v>1.3790000000000191</v>
      </c>
      <c r="E54" s="85"/>
      <c r="F54" s="2"/>
      <c r="G54" s="44"/>
      <c r="H54" s="2"/>
      <c r="I54">
        <v>1</v>
      </c>
      <c r="J54">
        <v>12406</v>
      </c>
      <c r="K54" t="s">
        <v>217</v>
      </c>
      <c r="L54">
        <v>5.2013790000000002</v>
      </c>
      <c r="M54">
        <v>2.9369000000000001</v>
      </c>
      <c r="N54">
        <v>-1</v>
      </c>
      <c r="O54">
        <v>0.11940000000000001</v>
      </c>
    </row>
    <row r="55" spans="1:15" x14ac:dyDescent="0.25">
      <c r="A55" s="72">
        <v>49</v>
      </c>
      <c r="B55" s="73">
        <f t="shared" si="3"/>
        <v>5.3</v>
      </c>
      <c r="C55" s="74">
        <f t="shared" si="1"/>
        <v>5.301234</v>
      </c>
      <c r="D55" s="75">
        <f t="shared" si="2"/>
        <v>1.2340000000001794</v>
      </c>
      <c r="E55" s="85"/>
      <c r="F55" s="2"/>
      <c r="G55" s="44"/>
      <c r="H55" s="2"/>
      <c r="I55">
        <v>1</v>
      </c>
      <c r="J55">
        <v>12414</v>
      </c>
      <c r="K55" t="s">
        <v>217</v>
      </c>
      <c r="L55">
        <v>5.301234</v>
      </c>
      <c r="M55">
        <v>3.1305999999999998</v>
      </c>
      <c r="N55">
        <v>-1</v>
      </c>
      <c r="O55">
        <v>-9.7100000000000006E-2</v>
      </c>
    </row>
    <row r="56" spans="1:15" x14ac:dyDescent="0.25">
      <c r="A56" s="72">
        <v>50</v>
      </c>
      <c r="B56" s="73">
        <f t="shared" si="3"/>
        <v>5.4</v>
      </c>
      <c r="C56" s="74">
        <f t="shared" si="1"/>
        <v>5.3980389999999998</v>
      </c>
      <c r="D56" s="75">
        <f t="shared" si="2"/>
        <v>-1.9610000000005456</v>
      </c>
      <c r="E56" s="85"/>
      <c r="F56" s="2"/>
      <c r="G56" s="44"/>
      <c r="H56" s="2"/>
      <c r="I56">
        <v>1</v>
      </c>
      <c r="J56">
        <v>12416</v>
      </c>
      <c r="K56" t="s">
        <v>217</v>
      </c>
      <c r="L56">
        <v>5.3980389999999998</v>
      </c>
      <c r="M56">
        <v>2.6758999999999999</v>
      </c>
      <c r="N56">
        <v>-1</v>
      </c>
      <c r="O56">
        <v>2.12E-2</v>
      </c>
    </row>
    <row r="57" spans="1:15" x14ac:dyDescent="0.25">
      <c r="A57" s="72">
        <v>51</v>
      </c>
      <c r="B57" s="73">
        <f t="shared" si="3"/>
        <v>5.5</v>
      </c>
      <c r="C57" s="74">
        <f t="shared" si="1"/>
        <v>5.5041310000000001</v>
      </c>
      <c r="D57" s="75">
        <f t="shared" si="2"/>
        <v>4.1310000000001068</v>
      </c>
      <c r="E57" s="85"/>
      <c r="F57" s="2"/>
      <c r="G57" s="44"/>
      <c r="H57" s="2"/>
      <c r="I57">
        <v>1</v>
      </c>
      <c r="J57">
        <v>12417</v>
      </c>
      <c r="K57" t="s">
        <v>217</v>
      </c>
      <c r="L57">
        <v>5.5041310000000001</v>
      </c>
      <c r="M57">
        <v>2.7839</v>
      </c>
      <c r="N57">
        <v>-1</v>
      </c>
      <c r="O57">
        <v>-2.9000000000000001E-2</v>
      </c>
    </row>
    <row r="58" spans="1:15" x14ac:dyDescent="0.25">
      <c r="A58" s="72">
        <v>52</v>
      </c>
      <c r="B58" s="73">
        <f t="shared" si="3"/>
        <v>5.9</v>
      </c>
      <c r="C58" s="74">
        <f t="shared" si="1"/>
        <v>5.8984800000000002</v>
      </c>
      <c r="D58" s="75">
        <f t="shared" si="2"/>
        <v>-1.5200000000001879</v>
      </c>
      <c r="E58" s="85"/>
      <c r="F58" s="2"/>
      <c r="G58" s="44"/>
      <c r="H58" s="2"/>
      <c r="I58">
        <v>1</v>
      </c>
      <c r="J58">
        <v>12472</v>
      </c>
      <c r="K58" t="s">
        <v>217</v>
      </c>
      <c r="L58">
        <v>5.8984800000000002</v>
      </c>
      <c r="M58">
        <v>9.7332999999999998</v>
      </c>
      <c r="N58">
        <v>-1</v>
      </c>
      <c r="O58">
        <v>0.26219999999999999</v>
      </c>
    </row>
    <row r="59" spans="1:15" x14ac:dyDescent="0.25">
      <c r="A59" s="72">
        <v>53</v>
      </c>
      <c r="B59" s="73">
        <f t="shared" si="3"/>
        <v>6</v>
      </c>
      <c r="C59" s="74">
        <f t="shared" si="1"/>
        <v>5.9980880000000001</v>
      </c>
      <c r="D59" s="75">
        <f t="shared" si="2"/>
        <v>-1.9119999999999138</v>
      </c>
      <c r="E59" s="85"/>
      <c r="F59" s="2"/>
      <c r="G59" s="44"/>
      <c r="H59" s="2"/>
      <c r="I59">
        <v>1</v>
      </c>
      <c r="J59">
        <v>12474</v>
      </c>
      <c r="K59" t="s">
        <v>218</v>
      </c>
      <c r="L59">
        <v>5.9980880000000001</v>
      </c>
      <c r="M59">
        <v>7.7961999999999998</v>
      </c>
      <c r="N59">
        <v>-1</v>
      </c>
      <c r="O59">
        <v>-0.37809999999999999</v>
      </c>
    </row>
    <row r="60" spans="1:15" x14ac:dyDescent="0.25">
      <c r="A60" s="72">
        <v>54</v>
      </c>
      <c r="B60" s="73">
        <f t="shared" si="3"/>
        <v>6.1</v>
      </c>
      <c r="C60" s="74">
        <f t="shared" si="1"/>
        <v>6.1009440000000001</v>
      </c>
      <c r="D60" s="75">
        <f t="shared" si="2"/>
        <v>0.94400000000049999</v>
      </c>
      <c r="E60" s="85"/>
      <c r="F60" s="2"/>
      <c r="G60" s="44"/>
      <c r="H60" s="2"/>
      <c r="I60">
        <v>1</v>
      </c>
      <c r="J60">
        <v>12479</v>
      </c>
      <c r="K60" t="s">
        <v>218</v>
      </c>
      <c r="L60">
        <v>6.1009440000000001</v>
      </c>
      <c r="M60">
        <v>3.6507000000000001</v>
      </c>
      <c r="N60">
        <v>-1</v>
      </c>
      <c r="O60">
        <v>9.8000000000000004E-2</v>
      </c>
    </row>
    <row r="61" spans="1:15" x14ac:dyDescent="0.25">
      <c r="A61" s="72">
        <v>55</v>
      </c>
      <c r="B61" s="73">
        <f t="shared" si="3"/>
        <v>6.2</v>
      </c>
      <c r="C61" s="74">
        <f t="shared" si="1"/>
        <v>6.2030919999999998</v>
      </c>
      <c r="D61" s="75">
        <f t="shared" si="2"/>
        <v>3.0919999999996506</v>
      </c>
      <c r="E61" s="85"/>
      <c r="F61" s="2"/>
      <c r="G61" s="44"/>
      <c r="H61" s="2"/>
      <c r="I61">
        <v>1</v>
      </c>
      <c r="J61">
        <v>12500</v>
      </c>
      <c r="K61" t="s">
        <v>218</v>
      </c>
      <c r="L61">
        <v>6.2030919999999998</v>
      </c>
      <c r="M61">
        <v>2.5232999999999999</v>
      </c>
      <c r="N61">
        <v>-1</v>
      </c>
      <c r="O61">
        <v>2.5999999999999999E-2</v>
      </c>
    </row>
    <row r="62" spans="1:15" x14ac:dyDescent="0.25">
      <c r="A62" s="72">
        <v>56</v>
      </c>
      <c r="B62" s="73">
        <f t="shared" si="3"/>
        <v>6.3</v>
      </c>
      <c r="C62" s="74">
        <f t="shared" si="1"/>
        <v>6.2970449999999998</v>
      </c>
      <c r="D62" s="75">
        <f t="shared" si="2"/>
        <v>-2.9550000000000409</v>
      </c>
      <c r="E62" s="85"/>
      <c r="F62" s="2"/>
      <c r="G62" s="44"/>
      <c r="H62" s="2"/>
      <c r="I62">
        <v>1</v>
      </c>
      <c r="J62">
        <v>12511</v>
      </c>
      <c r="K62" t="s">
        <v>218</v>
      </c>
      <c r="L62">
        <v>6.2970449999999998</v>
      </c>
      <c r="M62">
        <v>2.8279999999999998</v>
      </c>
      <c r="N62">
        <v>1</v>
      </c>
      <c r="O62">
        <v>-3.2899999999999999E-2</v>
      </c>
    </row>
    <row r="63" spans="1:15" x14ac:dyDescent="0.25">
      <c r="A63" s="72">
        <v>57</v>
      </c>
      <c r="B63" s="73">
        <f t="shared" si="3"/>
        <v>6.4</v>
      </c>
      <c r="C63" s="74">
        <f t="shared" si="1"/>
        <v>6.4028270000000003</v>
      </c>
      <c r="D63" s="75">
        <f t="shared" si="2"/>
        <v>2.8269999999999129</v>
      </c>
      <c r="E63" s="85"/>
      <c r="F63" s="2"/>
      <c r="G63" s="44"/>
      <c r="H63" s="2"/>
      <c r="I63">
        <v>1</v>
      </c>
      <c r="J63">
        <v>12519</v>
      </c>
      <c r="K63" t="s">
        <v>218</v>
      </c>
      <c r="L63">
        <v>6.4028270000000003</v>
      </c>
      <c r="M63">
        <v>2.8010000000000002</v>
      </c>
      <c r="N63">
        <v>-1</v>
      </c>
      <c r="O63">
        <v>-6.3200000000000006E-2</v>
      </c>
    </row>
    <row r="64" spans="1:15" x14ac:dyDescent="0.25">
      <c r="A64" s="72">
        <v>58</v>
      </c>
      <c r="B64" s="73">
        <f t="shared" si="3"/>
        <v>7</v>
      </c>
      <c r="C64" s="74">
        <f t="shared" si="1"/>
        <v>7.0026450000000002</v>
      </c>
      <c r="D64" s="75">
        <f t="shared" si="2"/>
        <v>2.6450000000002305</v>
      </c>
      <c r="E64" s="85"/>
      <c r="F64" s="2"/>
      <c r="G64" s="44"/>
      <c r="H64" s="2"/>
      <c r="I64">
        <v>1</v>
      </c>
      <c r="J64">
        <v>12546</v>
      </c>
      <c r="K64" t="s">
        <v>219</v>
      </c>
      <c r="L64">
        <v>7.0026450000000002</v>
      </c>
      <c r="M64">
        <v>2.6246999999999998</v>
      </c>
      <c r="N64">
        <v>-1</v>
      </c>
      <c r="O64">
        <v>-7.9000000000000008E-3</v>
      </c>
    </row>
    <row r="65" spans="1:15" x14ac:dyDescent="0.25">
      <c r="A65" s="72">
        <v>59</v>
      </c>
      <c r="B65" s="73">
        <f t="shared" si="3"/>
        <v>7.2</v>
      </c>
      <c r="C65" s="74">
        <f t="shared" si="1"/>
        <v>7.2026490000000001</v>
      </c>
      <c r="D65" s="75">
        <f t="shared" si="2"/>
        <v>2.6489999999999014</v>
      </c>
      <c r="E65" s="85"/>
      <c r="F65" s="2"/>
      <c r="G65" s="44"/>
      <c r="H65" s="2"/>
      <c r="I65">
        <v>1</v>
      </c>
      <c r="J65">
        <v>12574</v>
      </c>
      <c r="K65" t="s">
        <v>219</v>
      </c>
      <c r="L65">
        <v>7.2026490000000001</v>
      </c>
      <c r="M65">
        <v>2.7974000000000001</v>
      </c>
      <c r="N65">
        <v>-1</v>
      </c>
      <c r="O65">
        <v>0.16089999999999999</v>
      </c>
    </row>
    <row r="66" spans="1:15" x14ac:dyDescent="0.25">
      <c r="A66" s="72">
        <v>60</v>
      </c>
      <c r="B66" s="73">
        <f t="shared" si="3"/>
        <v>7.3</v>
      </c>
      <c r="C66" s="74">
        <f t="shared" si="1"/>
        <v>7.3080319999999999</v>
      </c>
      <c r="D66" s="75">
        <f t="shared" si="2"/>
        <v>8.0320000000000391</v>
      </c>
      <c r="E66" s="85"/>
      <c r="F66" s="2"/>
      <c r="G66" s="44"/>
      <c r="H66" s="2"/>
      <c r="I66">
        <v>1</v>
      </c>
      <c r="J66">
        <v>12575</v>
      </c>
      <c r="K66" t="s">
        <v>219</v>
      </c>
      <c r="L66">
        <v>7.3080319999999999</v>
      </c>
      <c r="M66">
        <v>3.2435999999999998</v>
      </c>
      <c r="N66">
        <v>1</v>
      </c>
      <c r="O66">
        <v>-0.20730000000000001</v>
      </c>
    </row>
    <row r="67" spans="1:15" x14ac:dyDescent="0.25">
      <c r="A67" s="72">
        <v>61</v>
      </c>
      <c r="B67" s="73">
        <f t="shared" si="3"/>
        <v>7.4</v>
      </c>
      <c r="C67" s="74">
        <f t="shared" si="1"/>
        <v>7.4061659999999998</v>
      </c>
      <c r="D67" s="75">
        <f t="shared" si="2"/>
        <v>6.1659999999994497</v>
      </c>
      <c r="E67" s="85"/>
      <c r="F67" s="2"/>
      <c r="G67" s="44"/>
      <c r="H67" s="2"/>
      <c r="I67">
        <v>1</v>
      </c>
      <c r="J67">
        <v>12582</v>
      </c>
      <c r="K67" t="s">
        <v>219</v>
      </c>
      <c r="L67">
        <v>7.4061659999999998</v>
      </c>
      <c r="M67">
        <v>2.8414000000000001</v>
      </c>
      <c r="N67">
        <v>1</v>
      </c>
      <c r="O67">
        <v>3.0099999999999998E-2</v>
      </c>
    </row>
    <row r="68" spans="1:15" x14ac:dyDescent="0.25">
      <c r="A68" s="72">
        <v>62</v>
      </c>
      <c r="B68" s="73">
        <f t="shared" si="3"/>
        <v>7.5</v>
      </c>
      <c r="C68" s="74">
        <f t="shared" si="1"/>
        <v>7.5037659999999997</v>
      </c>
      <c r="D68" s="75">
        <f t="shared" si="2"/>
        <v>3.765999999999714</v>
      </c>
      <c r="E68" s="85"/>
      <c r="F68" s="2"/>
      <c r="G68" s="44"/>
      <c r="H68" s="2"/>
      <c r="I68">
        <v>1</v>
      </c>
      <c r="J68">
        <v>12583</v>
      </c>
      <c r="K68" t="s">
        <v>219</v>
      </c>
      <c r="L68">
        <v>7.5037659999999997</v>
      </c>
      <c r="M68">
        <v>2.5964999999999998</v>
      </c>
      <c r="N68">
        <v>1</v>
      </c>
      <c r="O68">
        <v>-0.1767</v>
      </c>
    </row>
    <row r="69" spans="1:15" x14ac:dyDescent="0.25">
      <c r="A69" s="72">
        <v>63</v>
      </c>
      <c r="B69" s="73">
        <f t="shared" si="3"/>
        <v>7.6</v>
      </c>
      <c r="C69" s="74">
        <f t="shared" si="1"/>
        <v>7.6009099999999998</v>
      </c>
      <c r="D69" s="75">
        <f t="shared" si="2"/>
        <v>0.91000000000018844</v>
      </c>
      <c r="E69" s="85"/>
      <c r="F69" s="2"/>
      <c r="G69" s="44"/>
      <c r="H69" s="2"/>
      <c r="I69">
        <v>1</v>
      </c>
      <c r="J69">
        <v>12584</v>
      </c>
      <c r="K69" t="s">
        <v>223</v>
      </c>
      <c r="L69">
        <v>7.6009099999999998</v>
      </c>
      <c r="M69">
        <v>2.8643999999999998</v>
      </c>
      <c r="N69">
        <v>1</v>
      </c>
      <c r="O69">
        <v>0.4108</v>
      </c>
    </row>
    <row r="70" spans="1:15" x14ac:dyDescent="0.25">
      <c r="A70" s="72">
        <v>64</v>
      </c>
      <c r="B70" s="73">
        <f t="shared" si="3"/>
        <v>7.7</v>
      </c>
      <c r="C70" s="74">
        <f t="shared" si="1"/>
        <v>7.7029909999999999</v>
      </c>
      <c r="D70" s="75">
        <f t="shared" si="2"/>
        <v>2.9909999999997439</v>
      </c>
      <c r="E70" s="85"/>
      <c r="F70" s="2"/>
      <c r="G70" s="44"/>
      <c r="H70" s="2"/>
      <c r="I70">
        <v>1</v>
      </c>
      <c r="J70">
        <v>12593</v>
      </c>
      <c r="K70" t="s">
        <v>219</v>
      </c>
      <c r="L70">
        <v>7.7029909999999999</v>
      </c>
      <c r="M70">
        <v>3.3319999999999999</v>
      </c>
      <c r="N70">
        <v>-1</v>
      </c>
      <c r="O70">
        <v>-0.22170000000000001</v>
      </c>
    </row>
    <row r="71" spans="1:15" x14ac:dyDescent="0.25">
      <c r="A71" s="72">
        <v>65</v>
      </c>
      <c r="B71" s="73">
        <f t="shared" si="3"/>
        <v>7.8</v>
      </c>
      <c r="C71" s="74">
        <f t="shared" si="1"/>
        <v>7.8034619999999997</v>
      </c>
      <c r="D71" s="75">
        <f t="shared" si="2"/>
        <v>3.4619999999998541</v>
      </c>
      <c r="E71" s="85"/>
      <c r="F71" s="2"/>
      <c r="G71" s="44"/>
      <c r="H71" s="2"/>
      <c r="I71">
        <v>1</v>
      </c>
      <c r="J71">
        <v>12595</v>
      </c>
      <c r="K71" t="s">
        <v>219</v>
      </c>
      <c r="L71">
        <v>7.8034619999999997</v>
      </c>
      <c r="M71">
        <v>2.6966999999999999</v>
      </c>
      <c r="N71">
        <v>-1</v>
      </c>
      <c r="O71">
        <v>-0.16120000000000001</v>
      </c>
    </row>
    <row r="72" spans="1:15" x14ac:dyDescent="0.25">
      <c r="A72" s="72">
        <v>66</v>
      </c>
      <c r="B72" s="73">
        <f t="shared" si="3"/>
        <v>7.9</v>
      </c>
      <c r="C72" s="74">
        <f t="shared" ref="C72:C77" si="4">L72</f>
        <v>7.9042120000000002</v>
      </c>
      <c r="D72" s="75">
        <f t="shared" ref="D72:D77" si="5">(C72-B72)*1000</f>
        <v>4.2119999999998825</v>
      </c>
      <c r="E72" s="85"/>
      <c r="F72" s="2"/>
      <c r="G72" s="44"/>
      <c r="H72" s="2"/>
      <c r="I72">
        <v>1</v>
      </c>
      <c r="J72">
        <v>12602</v>
      </c>
      <c r="K72" t="s">
        <v>219</v>
      </c>
      <c r="L72">
        <v>7.9042120000000002</v>
      </c>
      <c r="M72">
        <v>3.0836999999999999</v>
      </c>
      <c r="N72">
        <v>1</v>
      </c>
      <c r="O72">
        <v>0.42649999999999999</v>
      </c>
    </row>
    <row r="73" spans="1:15" x14ac:dyDescent="0.25">
      <c r="A73" s="72">
        <v>67</v>
      </c>
      <c r="B73" s="73">
        <f t="shared" si="3"/>
        <v>8</v>
      </c>
      <c r="C73" s="74">
        <f t="shared" si="4"/>
        <v>8.0041480000000007</v>
      </c>
      <c r="D73" s="75">
        <f t="shared" si="5"/>
        <v>4.1480000000007067</v>
      </c>
      <c r="E73" s="85"/>
      <c r="F73" s="2"/>
      <c r="G73" s="44"/>
      <c r="H73" s="2"/>
      <c r="I73">
        <v>1</v>
      </c>
      <c r="J73">
        <v>12603</v>
      </c>
      <c r="K73" t="s">
        <v>220</v>
      </c>
      <c r="L73">
        <v>8.0041480000000007</v>
      </c>
      <c r="M73">
        <v>2.6494</v>
      </c>
      <c r="N73">
        <v>-1</v>
      </c>
      <c r="O73">
        <v>0.20080000000000001</v>
      </c>
    </row>
    <row r="74" spans="1:15" x14ac:dyDescent="0.25">
      <c r="A74" s="72">
        <v>68</v>
      </c>
      <c r="B74" s="73">
        <f t="shared" si="3"/>
        <v>8.1</v>
      </c>
      <c r="C74" s="74">
        <f t="shared" si="4"/>
        <v>8.1039499999999993</v>
      </c>
      <c r="D74" s="75">
        <f t="shared" si="5"/>
        <v>3.949999999999676</v>
      </c>
      <c r="E74" s="85"/>
      <c r="F74" s="2"/>
      <c r="G74" s="44"/>
      <c r="H74" s="2"/>
      <c r="I74">
        <v>1</v>
      </c>
      <c r="J74">
        <v>12604</v>
      </c>
      <c r="K74" t="s">
        <v>220</v>
      </c>
      <c r="L74">
        <v>8.1039499999999993</v>
      </c>
      <c r="M74">
        <v>3.2477999999999998</v>
      </c>
      <c r="N74">
        <v>1</v>
      </c>
      <c r="O74">
        <v>0.14269999999999999</v>
      </c>
    </row>
    <row r="75" spans="1:15" x14ac:dyDescent="0.25">
      <c r="A75" s="72">
        <v>69</v>
      </c>
      <c r="B75" s="73">
        <f t="shared" si="3"/>
        <v>8.1999999999999993</v>
      </c>
      <c r="C75" s="74">
        <f t="shared" si="4"/>
        <v>8.2043900000000001</v>
      </c>
      <c r="D75" s="75">
        <f t="shared" si="5"/>
        <v>4.3900000000007822</v>
      </c>
      <c r="E75" s="85"/>
      <c r="F75" s="2"/>
      <c r="G75" s="44"/>
      <c r="H75" s="2"/>
      <c r="I75">
        <v>1</v>
      </c>
      <c r="J75">
        <v>12607</v>
      </c>
      <c r="K75" t="s">
        <v>220</v>
      </c>
      <c r="L75">
        <v>8.2043900000000001</v>
      </c>
      <c r="M75">
        <v>2.5190000000000001</v>
      </c>
      <c r="N75">
        <v>-1</v>
      </c>
      <c r="O75">
        <v>-0.28539999999999999</v>
      </c>
    </row>
    <row r="76" spans="1:15" x14ac:dyDescent="0.25">
      <c r="A76" s="72">
        <v>70</v>
      </c>
      <c r="B76" s="73">
        <f t="shared" si="3"/>
        <v>8.4</v>
      </c>
      <c r="C76" s="74">
        <f t="shared" si="4"/>
        <v>8.4015430000000002</v>
      </c>
      <c r="D76" s="75">
        <f t="shared" si="5"/>
        <v>1.54299999999985</v>
      </c>
      <c r="E76" s="85"/>
      <c r="F76" s="2"/>
      <c r="G76" s="44"/>
      <c r="H76" s="2"/>
      <c r="I76">
        <v>1</v>
      </c>
      <c r="J76">
        <v>12622</v>
      </c>
      <c r="K76" t="s">
        <v>220</v>
      </c>
      <c r="L76">
        <v>8.4015430000000002</v>
      </c>
      <c r="M76">
        <v>2.7706</v>
      </c>
      <c r="N76">
        <v>1</v>
      </c>
      <c r="O76">
        <v>-2.5000000000000001E-2</v>
      </c>
    </row>
    <row r="77" spans="1:15" x14ac:dyDescent="0.25">
      <c r="A77" s="72">
        <v>71</v>
      </c>
      <c r="B77" s="73">
        <f t="shared" si="3"/>
        <v>8.5</v>
      </c>
      <c r="C77" s="74">
        <f t="shared" si="4"/>
        <v>8.5000129999999992</v>
      </c>
      <c r="D77" s="75">
        <f t="shared" si="5"/>
        <v>1.2999999999152578E-2</v>
      </c>
      <c r="E77" s="85"/>
      <c r="F77" s="2"/>
      <c r="G77" s="44"/>
      <c r="H77" s="2"/>
      <c r="I77">
        <v>1</v>
      </c>
      <c r="J77">
        <v>12628</v>
      </c>
      <c r="K77" t="s">
        <v>220</v>
      </c>
      <c r="L77">
        <v>8.5000129999999992</v>
      </c>
      <c r="M77">
        <v>2.6535000000000002</v>
      </c>
      <c r="N77">
        <v>1</v>
      </c>
      <c r="O77">
        <v>3.5000000000000001E-3</v>
      </c>
    </row>
    <row r="78" spans="1:15" ht="15.75" thickBot="1" x14ac:dyDescent="0.3">
      <c r="A78" s="72">
        <v>72</v>
      </c>
      <c r="B78" s="73">
        <f t="shared" si="3"/>
        <v>8.6</v>
      </c>
      <c r="C78" s="74">
        <f t="shared" ref="C78" si="6">L78</f>
        <v>8.6042430000000003</v>
      </c>
      <c r="D78" s="75">
        <f t="shared" ref="D78" si="7">(C78-B78)*1000</f>
        <v>4.2430000000006629</v>
      </c>
      <c r="E78" s="85" t="s">
        <v>226</v>
      </c>
      <c r="F78" s="2"/>
      <c r="G78" s="44"/>
      <c r="H78" s="2"/>
      <c r="I78">
        <v>1</v>
      </c>
      <c r="J78">
        <v>12633</v>
      </c>
      <c r="K78" t="s">
        <v>220</v>
      </c>
      <c r="L78">
        <v>8.6042430000000003</v>
      </c>
      <c r="M78">
        <v>2.823</v>
      </c>
      <c r="N78">
        <v>-1</v>
      </c>
      <c r="O78">
        <v>-0.19139999999999999</v>
      </c>
    </row>
    <row r="79" spans="1:15" x14ac:dyDescent="0.25">
      <c r="A79" s="143" t="s">
        <v>178</v>
      </c>
      <c r="B79" s="152" t="s">
        <v>11</v>
      </c>
      <c r="C79" s="153"/>
      <c r="D79" s="76" t="s">
        <v>15</v>
      </c>
      <c r="E79" s="154" t="s">
        <v>16</v>
      </c>
    </row>
    <row r="80" spans="1:15" x14ac:dyDescent="0.25">
      <c r="A80" s="144"/>
      <c r="B80" s="77" t="s">
        <v>13</v>
      </c>
      <c r="C80" s="78" t="s">
        <v>14</v>
      </c>
      <c r="D80" s="62" t="s">
        <v>17</v>
      </c>
      <c r="E80" s="155"/>
    </row>
    <row r="81" spans="1:15" x14ac:dyDescent="0.25">
      <c r="A81" s="72">
        <v>73</v>
      </c>
      <c r="B81" s="73">
        <f>ROUND(C81,1)</f>
        <v>8.6999999999999993</v>
      </c>
      <c r="C81" s="74">
        <f>L81</f>
        <v>8.7061200000000003</v>
      </c>
      <c r="D81" s="75">
        <f>(C81-B81)*1000</f>
        <v>6.1200000000010135</v>
      </c>
      <c r="E81" s="85" t="s">
        <v>227</v>
      </c>
      <c r="F81" s="2"/>
      <c r="G81" s="44"/>
      <c r="H81" s="2"/>
      <c r="I81">
        <v>1</v>
      </c>
      <c r="J81">
        <v>12635</v>
      </c>
      <c r="K81" t="s">
        <v>220</v>
      </c>
      <c r="L81">
        <v>8.7061200000000003</v>
      </c>
      <c r="M81">
        <v>3.7374999999999998</v>
      </c>
      <c r="N81">
        <v>-1</v>
      </c>
      <c r="O81">
        <v>-5.8000000000000003E-2</v>
      </c>
    </row>
    <row r="82" spans="1:15" x14ac:dyDescent="0.25">
      <c r="A82" s="72">
        <v>74</v>
      </c>
      <c r="B82" s="73">
        <f>ROUND(C82,1)</f>
        <v>8.8000000000000007</v>
      </c>
      <c r="C82" s="74">
        <f>L82</f>
        <v>8.8062649999999998</v>
      </c>
      <c r="D82" s="75">
        <f>(C82-B82)*1000</f>
        <v>6.2649999999990769</v>
      </c>
      <c r="E82" s="85"/>
      <c r="F82" s="2"/>
      <c r="G82" s="44"/>
      <c r="H82" s="2"/>
      <c r="I82">
        <v>1</v>
      </c>
      <c r="J82">
        <v>12648</v>
      </c>
      <c r="K82" t="s">
        <v>220</v>
      </c>
      <c r="L82">
        <v>8.8062649999999998</v>
      </c>
      <c r="M82">
        <v>3.593</v>
      </c>
      <c r="N82">
        <v>-1</v>
      </c>
      <c r="O82">
        <v>6.1899999999999997E-2</v>
      </c>
    </row>
    <row r="83" spans="1:15" x14ac:dyDescent="0.25">
      <c r="A83" s="72">
        <v>75</v>
      </c>
      <c r="B83" s="73">
        <f t="shared" ref="B83:B85" si="8">ROUND(C83,1)</f>
        <v>8.9</v>
      </c>
      <c r="C83" s="74">
        <f t="shared" ref="C83:C85" si="9">L83</f>
        <v>8.9051829999999992</v>
      </c>
      <c r="D83" s="75">
        <f t="shared" ref="D83:D85" si="10">(C83-B83)*1000</f>
        <v>5.1829999999988274</v>
      </c>
      <c r="E83" s="85"/>
      <c r="F83" s="2"/>
      <c r="G83" s="44"/>
      <c r="H83" s="2"/>
      <c r="I83">
        <v>1</v>
      </c>
      <c r="J83">
        <v>12672</v>
      </c>
      <c r="K83" t="s">
        <v>220</v>
      </c>
      <c r="L83">
        <v>8.9051829999999992</v>
      </c>
      <c r="M83">
        <v>3.8285999999999998</v>
      </c>
      <c r="N83">
        <v>-1</v>
      </c>
      <c r="O83">
        <v>-3.5900000000000001E-2</v>
      </c>
    </row>
    <row r="84" spans="1:15" x14ac:dyDescent="0.25">
      <c r="A84" s="72">
        <v>76</v>
      </c>
      <c r="B84" s="73">
        <f t="shared" si="8"/>
        <v>9</v>
      </c>
      <c r="C84" s="74">
        <f t="shared" si="9"/>
        <v>9.0052839999999996</v>
      </c>
      <c r="D84" s="75">
        <f t="shared" si="10"/>
        <v>5.2839999999996223</v>
      </c>
      <c r="E84" s="85" t="s">
        <v>228</v>
      </c>
      <c r="F84" s="2"/>
      <c r="G84" s="44"/>
      <c r="H84" s="2"/>
      <c r="I84">
        <v>1</v>
      </c>
      <c r="J84">
        <v>12675</v>
      </c>
      <c r="K84" t="s">
        <v>221</v>
      </c>
      <c r="L84">
        <v>9.0052839999999996</v>
      </c>
      <c r="M84">
        <v>5.2954999999999997</v>
      </c>
      <c r="N84">
        <v>-1</v>
      </c>
      <c r="O84">
        <v>-0.2676</v>
      </c>
    </row>
    <row r="85" spans="1:15" ht="15.75" thickBot="1" x14ac:dyDescent="0.3">
      <c r="A85" s="79">
        <v>77</v>
      </c>
      <c r="B85" s="80">
        <f t="shared" si="8"/>
        <v>9.1</v>
      </c>
      <c r="C85" s="81">
        <f t="shared" si="9"/>
        <v>9.1082450000000001</v>
      </c>
      <c r="D85" s="82">
        <f t="shared" si="10"/>
        <v>8.2450000000005019</v>
      </c>
      <c r="E85" s="87" t="s">
        <v>229</v>
      </c>
      <c r="F85" s="2"/>
      <c r="G85" s="44"/>
      <c r="H85" s="2"/>
      <c r="I85">
        <v>1</v>
      </c>
      <c r="J85">
        <v>12689</v>
      </c>
      <c r="K85" t="s">
        <v>221</v>
      </c>
      <c r="L85">
        <v>9.1082450000000001</v>
      </c>
      <c r="M85">
        <v>7.8005000000000004</v>
      </c>
      <c r="N85">
        <v>1</v>
      </c>
      <c r="O85">
        <v>-0.74590000000000001</v>
      </c>
    </row>
    <row r="86" spans="1:15" x14ac:dyDescent="0.25">
      <c r="A86" s="83"/>
      <c r="B86" s="70"/>
      <c r="C86" s="70"/>
      <c r="D86" s="70"/>
      <c r="E86" s="84"/>
      <c r="F86" s="2"/>
      <c r="G86" s="44"/>
      <c r="H86" s="2"/>
      <c r="I86">
        <v>1</v>
      </c>
      <c r="J86">
        <v>12692</v>
      </c>
      <c r="K86" t="s">
        <v>221</v>
      </c>
      <c r="L86">
        <v>9.2043800000000005</v>
      </c>
      <c r="M86">
        <v>3.5594000000000001</v>
      </c>
      <c r="N86">
        <v>-1</v>
      </c>
      <c r="O86">
        <v>-0.2218</v>
      </c>
    </row>
    <row r="87" spans="1:15" x14ac:dyDescent="0.25">
      <c r="A87" s="65"/>
      <c r="B87" s="66"/>
      <c r="C87" s="67"/>
      <c r="D87" s="68"/>
      <c r="E87" s="69"/>
      <c r="F87" s="2"/>
      <c r="G87" s="44"/>
      <c r="H87" s="2"/>
      <c r="I87" s="2"/>
      <c r="J87" s="2"/>
      <c r="K87" s="2"/>
      <c r="L87" s="2"/>
      <c r="M87" s="2"/>
      <c r="N87" s="2"/>
      <c r="O87" s="2"/>
    </row>
    <row r="88" spans="1:15" x14ac:dyDescent="0.25">
      <c r="A88" s="65"/>
      <c r="B88" s="66"/>
      <c r="C88" s="67"/>
      <c r="D88" s="68"/>
      <c r="E88" s="69"/>
      <c r="F88" s="2"/>
      <c r="G88" s="44"/>
      <c r="H88" s="2"/>
      <c r="I88" s="2"/>
      <c r="J88" s="2"/>
      <c r="K88" s="2"/>
      <c r="L88" s="2"/>
      <c r="M88" s="2"/>
      <c r="N88" s="2"/>
      <c r="O88" s="2"/>
    </row>
    <row r="89" spans="1:15" x14ac:dyDescent="0.25">
      <c r="A89" s="65"/>
      <c r="B89" s="66"/>
      <c r="C89" s="67"/>
      <c r="D89" s="68"/>
      <c r="E89" s="69"/>
      <c r="F89" s="2"/>
      <c r="G89" s="44"/>
      <c r="H89" s="2"/>
      <c r="I89" s="2"/>
      <c r="J89" s="2"/>
      <c r="K89" s="2"/>
      <c r="L89" s="2"/>
      <c r="M89" s="2"/>
      <c r="N89" s="2"/>
      <c r="O89" s="2"/>
    </row>
    <row r="90" spans="1:15" x14ac:dyDescent="0.25">
      <c r="A90" s="65"/>
      <c r="B90" s="66"/>
      <c r="C90" s="67"/>
      <c r="D90" s="68"/>
      <c r="E90" s="69"/>
      <c r="F90" s="2"/>
      <c r="G90" s="44"/>
      <c r="H90" s="2"/>
      <c r="I90" s="2"/>
      <c r="J90" s="2"/>
      <c r="K90" s="2"/>
      <c r="L90" s="2"/>
      <c r="M90" s="2"/>
      <c r="N90" s="2"/>
      <c r="O90" s="2"/>
    </row>
    <row r="91" spans="1:15" x14ac:dyDescent="0.25">
      <c r="A91" s="65"/>
      <c r="B91" s="66"/>
      <c r="C91" s="67"/>
      <c r="D91" s="68"/>
      <c r="E91" s="69"/>
      <c r="F91" s="2"/>
      <c r="G91" s="44"/>
      <c r="H91" s="2"/>
      <c r="I91" s="2"/>
      <c r="J91" s="2"/>
      <c r="K91" s="2"/>
      <c r="L91" s="2"/>
      <c r="M91" s="2"/>
      <c r="N91" s="2"/>
      <c r="O91" s="2"/>
    </row>
    <row r="92" spans="1:15" x14ac:dyDescent="0.25">
      <c r="A92" s="65"/>
      <c r="B92" s="66"/>
      <c r="C92" s="67"/>
      <c r="D92" s="68"/>
      <c r="E92" s="69"/>
      <c r="F92" s="2"/>
      <c r="G92" s="44"/>
      <c r="H92" s="2"/>
      <c r="I92" s="2"/>
      <c r="J92" s="2"/>
      <c r="K92" s="2"/>
      <c r="L92" s="2"/>
      <c r="M92" s="2"/>
      <c r="N92" s="2"/>
      <c r="O92" s="2"/>
    </row>
    <row r="93" spans="1:15" x14ac:dyDescent="0.25">
      <c r="A93" s="65"/>
      <c r="B93" s="66"/>
      <c r="C93" s="67"/>
      <c r="D93" s="68"/>
      <c r="E93" s="69"/>
      <c r="F93" s="2"/>
      <c r="G93" s="44"/>
      <c r="H93" s="2"/>
      <c r="I93" s="2"/>
      <c r="J93" s="2"/>
      <c r="K93" s="2"/>
      <c r="L93" s="2"/>
      <c r="M93" s="2"/>
      <c r="N93" s="2"/>
      <c r="O93" s="2"/>
    </row>
    <row r="94" spans="1:15" x14ac:dyDescent="0.25">
      <c r="A94" s="65"/>
      <c r="B94" s="66"/>
      <c r="C94" s="67"/>
      <c r="D94" s="68"/>
      <c r="E94" s="69"/>
      <c r="F94" s="2"/>
      <c r="G94" s="44"/>
      <c r="H94" s="2"/>
      <c r="I94" s="2"/>
      <c r="J94" s="2"/>
      <c r="K94" s="2"/>
      <c r="L94" s="2"/>
      <c r="M94" s="2"/>
      <c r="N94" s="2"/>
      <c r="O94" s="2"/>
    </row>
    <row r="95" spans="1:15" x14ac:dyDescent="0.25">
      <c r="A95" s="65"/>
      <c r="B95" s="66"/>
      <c r="C95" s="67"/>
      <c r="D95" s="68"/>
      <c r="E95" s="69"/>
      <c r="F95" s="2"/>
      <c r="G95" s="44"/>
      <c r="H95" s="2"/>
      <c r="I95" s="2"/>
      <c r="J95" s="2"/>
      <c r="K95" s="2"/>
      <c r="L95" s="2"/>
      <c r="M95" s="2"/>
      <c r="N95" s="2"/>
      <c r="O95" s="2"/>
    </row>
    <row r="96" spans="1:15" x14ac:dyDescent="0.25">
      <c r="A96" s="65"/>
      <c r="B96" s="66"/>
      <c r="C96" s="67"/>
      <c r="D96" s="68"/>
      <c r="E96" s="69"/>
      <c r="F96" s="2"/>
      <c r="G96" s="44"/>
      <c r="H96" s="2"/>
      <c r="I96" s="2"/>
      <c r="J96" s="2"/>
      <c r="K96" s="2"/>
      <c r="L96" s="2"/>
      <c r="M96" s="2"/>
      <c r="N96" s="2"/>
      <c r="O96" s="2"/>
    </row>
    <row r="97" spans="1:15" x14ac:dyDescent="0.25">
      <c r="A97" s="65"/>
      <c r="B97" s="66"/>
      <c r="C97" s="67"/>
      <c r="D97" s="68"/>
      <c r="E97" s="69"/>
      <c r="F97" s="2"/>
      <c r="G97" s="44"/>
      <c r="H97" s="2"/>
      <c r="I97" s="2"/>
      <c r="J97" s="2"/>
      <c r="K97" s="2"/>
      <c r="L97" s="2"/>
      <c r="M97" s="2"/>
      <c r="N97" s="2"/>
      <c r="O97" s="2"/>
    </row>
    <row r="98" spans="1:15" x14ac:dyDescent="0.25">
      <c r="A98" s="65"/>
      <c r="B98" s="66"/>
      <c r="C98" s="67"/>
      <c r="D98" s="68"/>
      <c r="E98" s="69"/>
      <c r="F98" s="2"/>
      <c r="G98" s="44"/>
      <c r="H98" s="2"/>
      <c r="I98" s="2"/>
      <c r="J98" s="2"/>
      <c r="K98" s="2"/>
      <c r="L98" s="2"/>
      <c r="M98" s="2"/>
      <c r="N98" s="2"/>
      <c r="O98" s="2"/>
    </row>
    <row r="99" spans="1:15" x14ac:dyDescent="0.25">
      <c r="A99" s="65"/>
      <c r="B99" s="66"/>
      <c r="C99" s="67"/>
      <c r="D99" s="68"/>
      <c r="E99" s="69"/>
      <c r="F99" s="2"/>
      <c r="G99" s="44"/>
      <c r="H99" s="2"/>
      <c r="I99" s="2"/>
      <c r="J99" s="2"/>
      <c r="K99" s="2"/>
      <c r="L99" s="2"/>
      <c r="M99" s="2"/>
      <c r="N99" s="2"/>
      <c r="O99" s="2"/>
    </row>
    <row r="100" spans="1:15" x14ac:dyDescent="0.25">
      <c r="A100" s="65"/>
      <c r="B100" s="66"/>
      <c r="C100" s="67"/>
      <c r="D100" s="68"/>
      <c r="E100" s="71"/>
      <c r="F100" s="2"/>
      <c r="G100" s="44"/>
      <c r="H100" s="2"/>
      <c r="I100" s="2"/>
      <c r="J100" s="2"/>
      <c r="K100" s="2"/>
      <c r="L100" s="2"/>
      <c r="M100" s="2"/>
      <c r="N100" s="2"/>
      <c r="O100" s="2"/>
    </row>
    <row r="101" spans="1:15" x14ac:dyDescent="0.25">
      <c r="A101" s="65"/>
      <c r="B101" s="66"/>
      <c r="C101" s="67"/>
      <c r="D101" s="68"/>
      <c r="E101" s="71"/>
      <c r="F101" s="2"/>
      <c r="G101" s="44"/>
      <c r="H101" s="2"/>
      <c r="I101" s="2"/>
      <c r="J101" s="2"/>
      <c r="K101" s="2"/>
      <c r="L101" s="2"/>
      <c r="M101" s="2"/>
      <c r="N101" s="2"/>
      <c r="O101" s="2"/>
    </row>
  </sheetData>
  <mergeCells count="10">
    <mergeCell ref="A79:A80"/>
    <mergeCell ref="B79:C79"/>
    <mergeCell ref="E79:E80"/>
    <mergeCell ref="I3:O3"/>
    <mergeCell ref="A3:A4"/>
    <mergeCell ref="A41:A42"/>
    <mergeCell ref="B41:C41"/>
    <mergeCell ref="E41:E42"/>
    <mergeCell ref="B3:C3"/>
    <mergeCell ref="E3:E4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56"/>
  <sheetViews>
    <sheetView workbookViewId="0">
      <selection activeCell="A5" sqref="A5:A6"/>
    </sheetView>
  </sheetViews>
  <sheetFormatPr defaultRowHeight="15" x14ac:dyDescent="0.25"/>
  <cols>
    <col min="2" max="2" width="10" customWidth="1"/>
  </cols>
  <sheetData>
    <row r="1" spans="1:22" x14ac:dyDescent="0.25">
      <c r="A1" s="1" t="s">
        <v>18</v>
      </c>
      <c r="H1" s="1" t="s">
        <v>166</v>
      </c>
      <c r="J1" t="s">
        <v>167</v>
      </c>
      <c r="K1" t="s">
        <v>168</v>
      </c>
    </row>
    <row r="2" spans="1:22" x14ac:dyDescent="0.25">
      <c r="A2" s="1"/>
      <c r="I2" t="s">
        <v>169</v>
      </c>
      <c r="J2">
        <v>520</v>
      </c>
      <c r="K2">
        <v>550</v>
      </c>
      <c r="L2" t="s">
        <v>234</v>
      </c>
    </row>
    <row r="3" spans="1:22" x14ac:dyDescent="0.25">
      <c r="A3" s="7" t="s">
        <v>21</v>
      </c>
      <c r="I3" t="s">
        <v>170</v>
      </c>
      <c r="J3">
        <v>1670</v>
      </c>
      <c r="K3">
        <v>1720</v>
      </c>
      <c r="L3" t="s">
        <v>234</v>
      </c>
    </row>
    <row r="4" spans="1:22" ht="15.75" thickBot="1" x14ac:dyDescent="0.3">
      <c r="H4" s="24" t="s">
        <v>21</v>
      </c>
    </row>
    <row r="5" spans="1:22" x14ac:dyDescent="0.25">
      <c r="A5" s="164" t="s">
        <v>33</v>
      </c>
      <c r="B5" s="33" t="s">
        <v>19</v>
      </c>
      <c r="C5" s="34" t="s">
        <v>173</v>
      </c>
      <c r="D5" s="34" t="s">
        <v>174</v>
      </c>
      <c r="E5" s="34" t="s">
        <v>175</v>
      </c>
      <c r="F5" s="35" t="s">
        <v>176</v>
      </c>
      <c r="H5" s="22"/>
      <c r="I5" s="166" t="s">
        <v>158</v>
      </c>
      <c r="J5" s="166"/>
      <c r="K5" s="166"/>
      <c r="L5" s="166"/>
      <c r="M5" s="166"/>
      <c r="N5" s="166"/>
      <c r="O5" s="167"/>
      <c r="P5" s="142" t="s">
        <v>160</v>
      </c>
      <c r="Q5" s="142"/>
      <c r="R5" s="142"/>
      <c r="S5" s="142"/>
      <c r="T5" s="142"/>
      <c r="U5" s="142"/>
      <c r="V5" s="142"/>
    </row>
    <row r="6" spans="1:22" x14ac:dyDescent="0.25">
      <c r="A6" s="165"/>
      <c r="B6" s="36" t="s">
        <v>20</v>
      </c>
      <c r="C6" s="37" t="s">
        <v>32</v>
      </c>
      <c r="D6" s="37" t="s">
        <v>32</v>
      </c>
      <c r="E6" s="37" t="s">
        <v>32</v>
      </c>
      <c r="F6" s="38" t="s">
        <v>32</v>
      </c>
      <c r="H6" s="19"/>
      <c r="I6" s="17" t="s">
        <v>161</v>
      </c>
      <c r="J6" s="17" t="s">
        <v>162</v>
      </c>
      <c r="K6" s="17" t="s">
        <v>44</v>
      </c>
      <c r="L6" s="17" t="s">
        <v>19</v>
      </c>
      <c r="M6" s="17" t="s">
        <v>163</v>
      </c>
      <c r="N6" s="17" t="s">
        <v>164</v>
      </c>
      <c r="O6" s="23" t="s">
        <v>165</v>
      </c>
      <c r="P6" s="9" t="s">
        <v>161</v>
      </c>
      <c r="Q6" s="9" t="s">
        <v>162</v>
      </c>
      <c r="R6" s="9" t="s">
        <v>44</v>
      </c>
      <c r="S6" s="9" t="s">
        <v>19</v>
      </c>
      <c r="T6" s="9" t="s">
        <v>163</v>
      </c>
      <c r="U6" s="9" t="s">
        <v>164</v>
      </c>
      <c r="V6" s="9" t="s">
        <v>165</v>
      </c>
    </row>
    <row r="7" spans="1:22" ht="15" customHeight="1" x14ac:dyDescent="0.25">
      <c r="A7" s="168" t="s">
        <v>231</v>
      </c>
      <c r="B7" s="74">
        <f t="shared" ref="B7:B8" si="0">S7</f>
        <v>3.0501939999999998</v>
      </c>
      <c r="C7" s="88">
        <f>ABS(V7-O7)*1000</f>
        <v>237.7</v>
      </c>
      <c r="D7" s="88">
        <f>ABS(T7*U7-M7*N7)*1000</f>
        <v>1733.6000000000001</v>
      </c>
      <c r="E7" s="88">
        <f>-V7*1000</f>
        <v>221</v>
      </c>
      <c r="F7" s="89">
        <f>T7*1000</f>
        <v>1733.6000000000001</v>
      </c>
      <c r="G7" s="2"/>
      <c r="H7" s="41"/>
      <c r="I7">
        <v>1</v>
      </c>
      <c r="J7">
        <v>10367</v>
      </c>
      <c r="K7" t="s">
        <v>7</v>
      </c>
      <c r="L7">
        <v>3.0502660000000001</v>
      </c>
      <c r="M7">
        <v>0</v>
      </c>
      <c r="N7">
        <v>-1</v>
      </c>
      <c r="O7">
        <v>1.67E-2</v>
      </c>
      <c r="P7" s="114">
        <v>1</v>
      </c>
      <c r="Q7">
        <v>12218</v>
      </c>
      <c r="R7" t="s">
        <v>7</v>
      </c>
      <c r="S7">
        <v>3.0501939999999998</v>
      </c>
      <c r="T7">
        <v>1.7336</v>
      </c>
      <c r="U7">
        <v>1</v>
      </c>
      <c r="V7">
        <v>-0.221</v>
      </c>
    </row>
    <row r="8" spans="1:22" x14ac:dyDescent="0.25">
      <c r="A8" s="168"/>
      <c r="B8" s="74">
        <f t="shared" si="0"/>
        <v>3.0593140000000001</v>
      </c>
      <c r="C8" s="88">
        <f t="shared" ref="C8:C56" si="1">ABS(V8-O8)*1000</f>
        <v>248.5</v>
      </c>
      <c r="D8" s="88">
        <f t="shared" ref="D8:D56" si="2">ABS(T8*U8-M8*N8)*1000</f>
        <v>1722.2</v>
      </c>
      <c r="E8" s="88">
        <f t="shared" ref="E8:E56" si="3">-V8*1000</f>
        <v>243.79999999999998</v>
      </c>
      <c r="F8" s="89">
        <f t="shared" ref="F8:F56" si="4">T8*1000</f>
        <v>1723.3</v>
      </c>
      <c r="G8" s="2"/>
      <c r="H8" s="41"/>
      <c r="I8">
        <v>1</v>
      </c>
      <c r="J8">
        <v>10369</v>
      </c>
      <c r="K8" t="s">
        <v>0</v>
      </c>
      <c r="L8">
        <v>3.0593340000000002</v>
      </c>
      <c r="M8">
        <v>1.1000000000000001E-3</v>
      </c>
      <c r="N8">
        <v>1</v>
      </c>
      <c r="O8">
        <v>4.7000000000000002E-3</v>
      </c>
      <c r="P8" s="114">
        <v>1</v>
      </c>
      <c r="Q8">
        <v>12220</v>
      </c>
      <c r="R8" t="s">
        <v>7</v>
      </c>
      <c r="S8">
        <v>3.0593140000000001</v>
      </c>
      <c r="T8">
        <v>1.7233000000000001</v>
      </c>
      <c r="U8">
        <v>1</v>
      </c>
      <c r="V8">
        <v>-0.24379999999999999</v>
      </c>
    </row>
    <row r="9" spans="1:22" x14ac:dyDescent="0.25">
      <c r="A9" s="168"/>
      <c r="B9" s="74">
        <f t="shared" ref="B9:B29" si="5">S9</f>
        <v>3.068422</v>
      </c>
      <c r="C9" s="88">
        <f t="shared" si="1"/>
        <v>222.8</v>
      </c>
      <c r="D9" s="88">
        <f t="shared" si="2"/>
        <v>1735</v>
      </c>
      <c r="E9" s="88">
        <f t="shared" si="3"/>
        <v>210</v>
      </c>
      <c r="F9" s="89">
        <f t="shared" si="4"/>
        <v>1733.9</v>
      </c>
      <c r="G9" s="2"/>
      <c r="H9" s="41"/>
      <c r="I9">
        <v>1</v>
      </c>
      <c r="J9">
        <v>10370</v>
      </c>
      <c r="K9" t="s">
        <v>0</v>
      </c>
      <c r="L9">
        <v>3.0684170000000002</v>
      </c>
      <c r="M9">
        <v>1.1000000000000001E-3</v>
      </c>
      <c r="N9">
        <v>-1</v>
      </c>
      <c r="O9">
        <v>1.2800000000000001E-2</v>
      </c>
      <c r="P9" s="114">
        <v>1</v>
      </c>
      <c r="Q9">
        <v>12221</v>
      </c>
      <c r="R9" t="s">
        <v>7</v>
      </c>
      <c r="S9">
        <v>3.068422</v>
      </c>
      <c r="T9">
        <v>1.7339</v>
      </c>
      <c r="U9">
        <v>1</v>
      </c>
      <c r="V9">
        <v>-0.21</v>
      </c>
    </row>
    <row r="10" spans="1:22" x14ac:dyDescent="0.25">
      <c r="A10" s="168"/>
      <c r="B10" s="74">
        <f t="shared" si="5"/>
        <v>3.0764999999999998</v>
      </c>
      <c r="C10" s="88">
        <f t="shared" si="1"/>
        <v>208.79999999999998</v>
      </c>
      <c r="D10" s="88">
        <f t="shared" si="2"/>
        <v>1754.5</v>
      </c>
      <c r="E10" s="88">
        <f t="shared" si="3"/>
        <v>201.2</v>
      </c>
      <c r="F10" s="89">
        <f t="shared" si="4"/>
        <v>1750.8</v>
      </c>
      <c r="G10" s="2"/>
      <c r="H10" s="41"/>
      <c r="I10">
        <v>1</v>
      </c>
      <c r="J10">
        <v>10372</v>
      </c>
      <c r="K10" t="s">
        <v>0</v>
      </c>
      <c r="L10">
        <v>3.0765099999999999</v>
      </c>
      <c r="M10">
        <v>3.7000000000000002E-3</v>
      </c>
      <c r="N10">
        <v>-1</v>
      </c>
      <c r="O10">
        <v>7.6E-3</v>
      </c>
      <c r="P10" s="114">
        <v>1</v>
      </c>
      <c r="Q10">
        <v>12223</v>
      </c>
      <c r="R10" t="s">
        <v>7</v>
      </c>
      <c r="S10">
        <v>3.0764999999999998</v>
      </c>
      <c r="T10">
        <v>1.7507999999999999</v>
      </c>
      <c r="U10">
        <v>1</v>
      </c>
      <c r="V10">
        <v>-0.20119999999999999</v>
      </c>
    </row>
    <row r="11" spans="1:22" x14ac:dyDescent="0.25">
      <c r="A11" s="168"/>
      <c r="B11" s="74">
        <f t="shared" si="5"/>
        <v>3.0855890000000001</v>
      </c>
      <c r="C11" s="88">
        <f t="shared" si="1"/>
        <v>165</v>
      </c>
      <c r="D11" s="88">
        <f t="shared" si="2"/>
        <v>1752.9</v>
      </c>
      <c r="E11" s="88">
        <f t="shared" si="3"/>
        <v>154.70000000000002</v>
      </c>
      <c r="F11" s="89">
        <f t="shared" si="4"/>
        <v>1749.3000000000002</v>
      </c>
      <c r="G11" s="2"/>
      <c r="H11" s="41"/>
      <c r="I11">
        <v>1</v>
      </c>
      <c r="J11">
        <v>10374</v>
      </c>
      <c r="K11" t="s">
        <v>0</v>
      </c>
      <c r="L11">
        <v>3.0857160000000001</v>
      </c>
      <c r="M11">
        <v>3.5999999999999999E-3</v>
      </c>
      <c r="N11">
        <v>-1</v>
      </c>
      <c r="O11">
        <v>1.03E-2</v>
      </c>
      <c r="P11" s="114">
        <v>1</v>
      </c>
      <c r="Q11">
        <v>12224</v>
      </c>
      <c r="R11" t="s">
        <v>7</v>
      </c>
      <c r="S11">
        <v>3.0855890000000001</v>
      </c>
      <c r="T11">
        <v>1.7493000000000001</v>
      </c>
      <c r="U11">
        <v>1</v>
      </c>
      <c r="V11">
        <v>-0.1547</v>
      </c>
    </row>
    <row r="12" spans="1:22" x14ac:dyDescent="0.25">
      <c r="A12" s="168"/>
      <c r="B12" s="74">
        <f t="shared" si="5"/>
        <v>3.0946799999999999</v>
      </c>
      <c r="C12" s="88">
        <f t="shared" si="1"/>
        <v>175.2</v>
      </c>
      <c r="D12" s="88">
        <f t="shared" si="2"/>
        <v>1757.7999999999997</v>
      </c>
      <c r="E12" s="88">
        <f t="shared" si="3"/>
        <v>158</v>
      </c>
      <c r="F12" s="89">
        <f t="shared" si="4"/>
        <v>1753</v>
      </c>
      <c r="G12" s="2"/>
      <c r="H12" s="41"/>
      <c r="I12">
        <v>1</v>
      </c>
      <c r="J12">
        <v>10376</v>
      </c>
      <c r="K12" t="s">
        <v>0</v>
      </c>
      <c r="L12">
        <v>3.0946259999999999</v>
      </c>
      <c r="M12">
        <v>4.7999999999999996E-3</v>
      </c>
      <c r="N12">
        <v>-1</v>
      </c>
      <c r="O12">
        <v>1.72E-2</v>
      </c>
      <c r="P12" s="114">
        <v>1</v>
      </c>
      <c r="Q12">
        <v>12226</v>
      </c>
      <c r="R12" t="s">
        <v>7</v>
      </c>
      <c r="S12">
        <v>3.0946799999999999</v>
      </c>
      <c r="T12">
        <v>1.7529999999999999</v>
      </c>
      <c r="U12">
        <v>1</v>
      </c>
      <c r="V12">
        <v>-0.158</v>
      </c>
    </row>
    <row r="13" spans="1:22" x14ac:dyDescent="0.25">
      <c r="A13" s="168"/>
      <c r="B13" s="74">
        <f t="shared" si="5"/>
        <v>3.1038169999999998</v>
      </c>
      <c r="C13" s="88">
        <f t="shared" si="1"/>
        <v>170.49999999999997</v>
      </c>
      <c r="D13" s="88">
        <f t="shared" si="2"/>
        <v>1745.8</v>
      </c>
      <c r="E13" s="88">
        <f t="shared" si="3"/>
        <v>145.5</v>
      </c>
      <c r="F13" s="89">
        <f t="shared" si="4"/>
        <v>1729.2</v>
      </c>
      <c r="G13" s="2"/>
      <c r="H13" s="41"/>
      <c r="I13">
        <v>1</v>
      </c>
      <c r="J13">
        <v>10378</v>
      </c>
      <c r="K13" t="s">
        <v>0</v>
      </c>
      <c r="L13">
        <v>3.103882</v>
      </c>
      <c r="M13">
        <v>1.66E-2</v>
      </c>
      <c r="N13">
        <v>-1</v>
      </c>
      <c r="O13">
        <v>2.5000000000000001E-2</v>
      </c>
      <c r="P13" s="114">
        <v>1</v>
      </c>
      <c r="Q13">
        <v>12228</v>
      </c>
      <c r="R13" t="s">
        <v>7</v>
      </c>
      <c r="S13">
        <v>3.1038169999999998</v>
      </c>
      <c r="T13">
        <v>1.7292000000000001</v>
      </c>
      <c r="U13">
        <v>1</v>
      </c>
      <c r="V13">
        <v>-0.14549999999999999</v>
      </c>
    </row>
    <row r="14" spans="1:22" x14ac:dyDescent="0.25">
      <c r="A14" s="168"/>
      <c r="B14" s="74">
        <f t="shared" si="5"/>
        <v>3.112921</v>
      </c>
      <c r="C14" s="88">
        <f t="shared" si="1"/>
        <v>145.9</v>
      </c>
      <c r="D14" s="88">
        <f t="shared" si="2"/>
        <v>1761.9</v>
      </c>
      <c r="E14" s="88">
        <f t="shared" si="3"/>
        <v>125.8</v>
      </c>
      <c r="F14" s="89">
        <f t="shared" si="4"/>
        <v>1746.2</v>
      </c>
      <c r="G14" s="2"/>
      <c r="H14" s="41"/>
      <c r="I14">
        <v>1</v>
      </c>
      <c r="J14">
        <v>10380</v>
      </c>
      <c r="K14" t="s">
        <v>0</v>
      </c>
      <c r="L14">
        <v>3.1129039999999999</v>
      </c>
      <c r="M14">
        <v>1.5699999999999999E-2</v>
      </c>
      <c r="N14">
        <v>-1</v>
      </c>
      <c r="O14">
        <v>2.01E-2</v>
      </c>
      <c r="P14" s="114">
        <v>1</v>
      </c>
      <c r="Q14">
        <v>12230</v>
      </c>
      <c r="R14" t="s">
        <v>7</v>
      </c>
      <c r="S14">
        <v>3.112921</v>
      </c>
      <c r="T14">
        <v>1.7462</v>
      </c>
      <c r="U14">
        <v>1</v>
      </c>
      <c r="V14">
        <v>-0.1258</v>
      </c>
    </row>
    <row r="15" spans="1:22" x14ac:dyDescent="0.25">
      <c r="A15" s="162" t="s">
        <v>230</v>
      </c>
      <c r="B15" s="74">
        <f t="shared" si="5"/>
        <v>4.7809290000000004</v>
      </c>
      <c r="C15" s="88">
        <f t="shared" si="1"/>
        <v>418.2</v>
      </c>
      <c r="D15" s="88">
        <f t="shared" si="2"/>
        <v>1664.9999999999998</v>
      </c>
      <c r="E15" s="88">
        <f t="shared" si="3"/>
        <v>391</v>
      </c>
      <c r="F15" s="89">
        <f t="shared" si="4"/>
        <v>1650.1999999999998</v>
      </c>
      <c r="G15" s="2"/>
      <c r="H15" s="41"/>
      <c r="I15">
        <v>1</v>
      </c>
      <c r="J15">
        <v>10612</v>
      </c>
      <c r="K15" t="s">
        <v>7</v>
      </c>
      <c r="L15">
        <v>4.7809679999999997</v>
      </c>
      <c r="M15">
        <v>1.4800000000000001E-2</v>
      </c>
      <c r="N15">
        <v>1</v>
      </c>
      <c r="O15">
        <v>2.7199999999999998E-2</v>
      </c>
      <c r="P15" s="114">
        <v>1</v>
      </c>
      <c r="Q15">
        <v>12352</v>
      </c>
      <c r="R15" t="s">
        <v>7</v>
      </c>
      <c r="S15">
        <v>4.7809290000000004</v>
      </c>
      <c r="T15">
        <v>1.6501999999999999</v>
      </c>
      <c r="U15">
        <v>-1</v>
      </c>
      <c r="V15">
        <v>-0.39100000000000001</v>
      </c>
    </row>
    <row r="16" spans="1:22" ht="15" customHeight="1" x14ac:dyDescent="0.25">
      <c r="A16" s="162"/>
      <c r="B16" s="74">
        <f t="shared" si="5"/>
        <v>4.7899520000000004</v>
      </c>
      <c r="C16" s="88">
        <f t="shared" si="1"/>
        <v>367.4</v>
      </c>
      <c r="D16" s="88">
        <f t="shared" si="2"/>
        <v>1679.5</v>
      </c>
      <c r="E16" s="88">
        <f t="shared" si="3"/>
        <v>350.8</v>
      </c>
      <c r="F16" s="89">
        <f t="shared" si="4"/>
        <v>1664.1</v>
      </c>
      <c r="G16" s="2"/>
      <c r="H16" s="41"/>
      <c r="I16">
        <v>1</v>
      </c>
      <c r="J16">
        <v>10613</v>
      </c>
      <c r="K16" t="s">
        <v>0</v>
      </c>
      <c r="L16">
        <v>4.789898</v>
      </c>
      <c r="M16">
        <v>1.54E-2</v>
      </c>
      <c r="N16">
        <v>1</v>
      </c>
      <c r="O16">
        <v>1.66E-2</v>
      </c>
      <c r="P16" s="114">
        <v>1</v>
      </c>
      <c r="Q16">
        <v>12353</v>
      </c>
      <c r="R16" t="s">
        <v>7</v>
      </c>
      <c r="S16">
        <v>4.7899520000000004</v>
      </c>
      <c r="T16">
        <v>1.6640999999999999</v>
      </c>
      <c r="U16">
        <v>-1</v>
      </c>
      <c r="V16">
        <v>-0.3508</v>
      </c>
    </row>
    <row r="17" spans="1:22" x14ac:dyDescent="0.25">
      <c r="A17" s="162"/>
      <c r="B17" s="74">
        <f t="shared" si="5"/>
        <v>4.798972</v>
      </c>
      <c r="C17" s="88">
        <f t="shared" si="1"/>
        <v>342.2</v>
      </c>
      <c r="D17" s="88">
        <f t="shared" si="2"/>
        <v>1689.7</v>
      </c>
      <c r="E17" s="88">
        <f t="shared" si="3"/>
        <v>324.90000000000003</v>
      </c>
      <c r="F17" s="89">
        <f t="shared" si="4"/>
        <v>1673.5</v>
      </c>
      <c r="G17" s="2"/>
      <c r="H17" s="41"/>
      <c r="I17">
        <v>1</v>
      </c>
      <c r="J17">
        <v>10614</v>
      </c>
      <c r="K17" t="s">
        <v>0</v>
      </c>
      <c r="L17">
        <v>4.7989670000000002</v>
      </c>
      <c r="M17">
        <v>1.6199999999999999E-2</v>
      </c>
      <c r="N17">
        <v>1</v>
      </c>
      <c r="O17">
        <v>1.7299999999999999E-2</v>
      </c>
      <c r="P17" s="114">
        <v>1</v>
      </c>
      <c r="Q17">
        <v>12354</v>
      </c>
      <c r="R17" t="s">
        <v>7</v>
      </c>
      <c r="S17">
        <v>4.798972</v>
      </c>
      <c r="T17">
        <v>1.6735</v>
      </c>
      <c r="U17">
        <v>-1</v>
      </c>
      <c r="V17">
        <v>-0.32490000000000002</v>
      </c>
    </row>
    <row r="18" spans="1:22" x14ac:dyDescent="0.25">
      <c r="A18" s="162"/>
      <c r="B18" s="74">
        <f t="shared" si="5"/>
        <v>4.807995</v>
      </c>
      <c r="C18" s="88">
        <f t="shared" si="1"/>
        <v>346.1</v>
      </c>
      <c r="D18" s="88">
        <f t="shared" si="2"/>
        <v>1699.7</v>
      </c>
      <c r="E18" s="88">
        <f t="shared" si="3"/>
        <v>310.40000000000003</v>
      </c>
      <c r="F18" s="89">
        <f t="shared" si="4"/>
        <v>1681.3</v>
      </c>
      <c r="G18" s="2"/>
      <c r="H18" s="41"/>
      <c r="I18">
        <v>1</v>
      </c>
      <c r="J18">
        <v>10616</v>
      </c>
      <c r="K18" t="s">
        <v>0</v>
      </c>
      <c r="L18">
        <v>4.8079510000000001</v>
      </c>
      <c r="M18">
        <v>1.84E-2</v>
      </c>
      <c r="N18">
        <v>1</v>
      </c>
      <c r="O18">
        <v>3.5700000000000003E-2</v>
      </c>
      <c r="P18" s="114">
        <v>1</v>
      </c>
      <c r="Q18">
        <v>12356</v>
      </c>
      <c r="R18" t="s">
        <v>7</v>
      </c>
      <c r="S18">
        <v>4.807995</v>
      </c>
      <c r="T18">
        <v>1.6813</v>
      </c>
      <c r="U18">
        <v>-1</v>
      </c>
      <c r="V18">
        <v>-0.31040000000000001</v>
      </c>
    </row>
    <row r="19" spans="1:22" x14ac:dyDescent="0.25">
      <c r="A19" s="162"/>
      <c r="B19" s="74">
        <f t="shared" si="5"/>
        <v>4.8170080000000004</v>
      </c>
      <c r="C19" s="88">
        <f t="shared" si="1"/>
        <v>327.29999999999995</v>
      </c>
      <c r="D19" s="88">
        <f t="shared" si="2"/>
        <v>1689.4</v>
      </c>
      <c r="E19" s="88">
        <f t="shared" si="3"/>
        <v>299.5</v>
      </c>
      <c r="F19" s="89">
        <f t="shared" si="4"/>
        <v>1669</v>
      </c>
      <c r="G19" s="2"/>
      <c r="H19" s="41"/>
      <c r="I19">
        <v>1</v>
      </c>
      <c r="J19">
        <v>10617</v>
      </c>
      <c r="K19" t="s">
        <v>0</v>
      </c>
      <c r="L19">
        <v>4.816916</v>
      </c>
      <c r="M19">
        <v>2.0400000000000001E-2</v>
      </c>
      <c r="N19">
        <v>1</v>
      </c>
      <c r="O19">
        <v>2.7799999999999998E-2</v>
      </c>
      <c r="P19" s="114">
        <v>1</v>
      </c>
      <c r="Q19">
        <v>12357</v>
      </c>
      <c r="R19" t="s">
        <v>7</v>
      </c>
      <c r="S19">
        <v>4.8170080000000004</v>
      </c>
      <c r="T19">
        <v>1.669</v>
      </c>
      <c r="U19">
        <v>-1</v>
      </c>
      <c r="V19">
        <v>-0.29949999999999999</v>
      </c>
    </row>
    <row r="20" spans="1:22" x14ac:dyDescent="0.25">
      <c r="A20" s="162"/>
      <c r="B20" s="74">
        <f t="shared" si="5"/>
        <v>4.8260420000000002</v>
      </c>
      <c r="C20" s="88">
        <f t="shared" si="1"/>
        <v>351.50000000000006</v>
      </c>
      <c r="D20" s="88">
        <f t="shared" si="2"/>
        <v>1685.8</v>
      </c>
      <c r="E20" s="88">
        <f t="shared" si="3"/>
        <v>325</v>
      </c>
      <c r="F20" s="89">
        <f t="shared" si="4"/>
        <v>1662.1</v>
      </c>
      <c r="G20" s="2"/>
      <c r="H20" s="41"/>
      <c r="I20">
        <v>1</v>
      </c>
      <c r="J20">
        <v>10618</v>
      </c>
      <c r="K20" t="s">
        <v>0</v>
      </c>
      <c r="L20">
        <v>4.8260560000000003</v>
      </c>
      <c r="M20">
        <v>2.3699999999999999E-2</v>
      </c>
      <c r="N20">
        <v>1</v>
      </c>
      <c r="O20">
        <v>2.6499999999999999E-2</v>
      </c>
      <c r="P20" s="114">
        <v>1</v>
      </c>
      <c r="Q20">
        <v>12358</v>
      </c>
      <c r="R20" t="s">
        <v>7</v>
      </c>
      <c r="S20">
        <v>4.8260420000000002</v>
      </c>
      <c r="T20">
        <v>1.6620999999999999</v>
      </c>
      <c r="U20">
        <v>-1</v>
      </c>
      <c r="V20">
        <v>-0.32500000000000001</v>
      </c>
    </row>
    <row r="21" spans="1:22" x14ac:dyDescent="0.25">
      <c r="A21" s="162"/>
      <c r="B21" s="74">
        <f t="shared" si="5"/>
        <v>4.8350619999999997</v>
      </c>
      <c r="C21" s="88">
        <f t="shared" si="1"/>
        <v>369.2</v>
      </c>
      <c r="D21" s="88">
        <f t="shared" si="2"/>
        <v>1702.4</v>
      </c>
      <c r="E21" s="88">
        <f t="shared" si="3"/>
        <v>342.3</v>
      </c>
      <c r="F21" s="89">
        <f t="shared" si="4"/>
        <v>1678.7</v>
      </c>
      <c r="G21" s="2"/>
      <c r="H21" s="41"/>
      <c r="I21">
        <v>1</v>
      </c>
      <c r="J21">
        <v>10619</v>
      </c>
      <c r="K21" t="s">
        <v>0</v>
      </c>
      <c r="L21">
        <v>4.8350559999999998</v>
      </c>
      <c r="M21">
        <v>2.3699999999999999E-2</v>
      </c>
      <c r="N21">
        <v>1</v>
      </c>
      <c r="O21">
        <v>2.69E-2</v>
      </c>
      <c r="P21" s="114">
        <v>1</v>
      </c>
      <c r="Q21">
        <v>12359</v>
      </c>
      <c r="R21" t="s">
        <v>7</v>
      </c>
      <c r="S21">
        <v>4.8350619999999997</v>
      </c>
      <c r="T21">
        <v>1.6787000000000001</v>
      </c>
      <c r="U21">
        <v>-1</v>
      </c>
      <c r="V21">
        <v>-0.34229999999999999</v>
      </c>
    </row>
    <row r="22" spans="1:22" x14ac:dyDescent="0.25">
      <c r="A22" s="162"/>
      <c r="B22" s="74">
        <f t="shared" si="5"/>
        <v>4.8440909999999997</v>
      </c>
      <c r="C22" s="88">
        <f t="shared" si="1"/>
        <v>382</v>
      </c>
      <c r="D22" s="88">
        <f t="shared" si="2"/>
        <v>1709.4</v>
      </c>
      <c r="E22" s="88">
        <f t="shared" si="3"/>
        <v>361.9</v>
      </c>
      <c r="F22" s="89">
        <f t="shared" si="4"/>
        <v>1686.9</v>
      </c>
      <c r="G22" s="2"/>
      <c r="H22" s="41"/>
      <c r="I22">
        <v>1</v>
      </c>
      <c r="J22">
        <v>10620</v>
      </c>
      <c r="K22" t="s">
        <v>0</v>
      </c>
      <c r="L22">
        <v>4.8440409999999998</v>
      </c>
      <c r="M22">
        <v>2.2499999999999999E-2</v>
      </c>
      <c r="N22">
        <v>1</v>
      </c>
      <c r="O22">
        <v>2.01E-2</v>
      </c>
      <c r="P22" s="114">
        <v>1</v>
      </c>
      <c r="Q22">
        <v>12360</v>
      </c>
      <c r="R22" t="s">
        <v>7</v>
      </c>
      <c r="S22">
        <v>4.8440909999999997</v>
      </c>
      <c r="T22">
        <v>1.6869000000000001</v>
      </c>
      <c r="U22">
        <v>-1</v>
      </c>
      <c r="V22">
        <v>-0.3619</v>
      </c>
    </row>
    <row r="23" spans="1:22" x14ac:dyDescent="0.25">
      <c r="A23" s="162"/>
      <c r="B23" s="74">
        <f t="shared" si="5"/>
        <v>4.8531129999999996</v>
      </c>
      <c r="C23" s="88">
        <f t="shared" si="1"/>
        <v>423.1</v>
      </c>
      <c r="D23" s="88">
        <f t="shared" si="2"/>
        <v>1708.3</v>
      </c>
      <c r="E23" s="88">
        <f t="shared" si="3"/>
        <v>406.1</v>
      </c>
      <c r="F23" s="89">
        <f t="shared" si="4"/>
        <v>1684.1999999999998</v>
      </c>
      <c r="G23" s="2"/>
      <c r="H23" s="41"/>
      <c r="I23">
        <v>1</v>
      </c>
      <c r="J23">
        <v>10621</v>
      </c>
      <c r="K23" t="s">
        <v>0</v>
      </c>
      <c r="L23">
        <v>4.8531589999999998</v>
      </c>
      <c r="M23">
        <v>2.41E-2</v>
      </c>
      <c r="N23">
        <v>1</v>
      </c>
      <c r="O23">
        <v>1.7000000000000001E-2</v>
      </c>
      <c r="P23" s="114">
        <v>1</v>
      </c>
      <c r="Q23">
        <v>12361</v>
      </c>
      <c r="R23" t="s">
        <v>7</v>
      </c>
      <c r="S23">
        <v>4.8531129999999996</v>
      </c>
      <c r="T23">
        <v>1.6841999999999999</v>
      </c>
      <c r="U23">
        <v>-1</v>
      </c>
      <c r="V23">
        <v>-0.40610000000000002</v>
      </c>
    </row>
    <row r="24" spans="1:22" ht="15" customHeight="1" x14ac:dyDescent="0.25">
      <c r="A24" s="162"/>
      <c r="B24" s="74">
        <f t="shared" si="5"/>
        <v>4.8621480000000004</v>
      </c>
      <c r="C24" s="88">
        <f t="shared" si="1"/>
        <v>429.70000000000005</v>
      </c>
      <c r="D24" s="88">
        <f t="shared" si="2"/>
        <v>1709.7</v>
      </c>
      <c r="E24" s="88">
        <f t="shared" si="3"/>
        <v>412.6</v>
      </c>
      <c r="F24" s="89">
        <f t="shared" si="4"/>
        <v>1686.1</v>
      </c>
      <c r="G24" s="2"/>
      <c r="H24" s="41"/>
      <c r="I24">
        <v>1</v>
      </c>
      <c r="J24">
        <v>10622</v>
      </c>
      <c r="K24" t="s">
        <v>0</v>
      </c>
      <c r="L24">
        <v>4.8621819999999998</v>
      </c>
      <c r="M24">
        <v>2.3599999999999999E-2</v>
      </c>
      <c r="N24">
        <v>1</v>
      </c>
      <c r="O24">
        <v>1.7100000000000001E-2</v>
      </c>
      <c r="P24" s="114">
        <v>1</v>
      </c>
      <c r="Q24">
        <v>12362</v>
      </c>
      <c r="R24" t="s">
        <v>7</v>
      </c>
      <c r="S24">
        <v>4.8621480000000004</v>
      </c>
      <c r="T24">
        <v>1.6860999999999999</v>
      </c>
      <c r="U24">
        <v>-1</v>
      </c>
      <c r="V24">
        <v>-0.41260000000000002</v>
      </c>
    </row>
    <row r="25" spans="1:22" x14ac:dyDescent="0.25">
      <c r="A25" s="162"/>
      <c r="B25" s="74">
        <f t="shared" si="5"/>
        <v>4.8711859999999998</v>
      </c>
      <c r="C25" s="88">
        <f t="shared" si="1"/>
        <v>421.3</v>
      </c>
      <c r="D25" s="88">
        <f t="shared" si="2"/>
        <v>1708.5</v>
      </c>
      <c r="E25" s="88">
        <f t="shared" si="3"/>
        <v>403.3</v>
      </c>
      <c r="F25" s="89">
        <f t="shared" si="4"/>
        <v>1691.6</v>
      </c>
      <c r="G25" s="2"/>
      <c r="H25" s="41"/>
      <c r="I25">
        <v>1</v>
      </c>
      <c r="J25">
        <v>10623</v>
      </c>
      <c r="K25" t="s">
        <v>0</v>
      </c>
      <c r="L25">
        <v>4.871232</v>
      </c>
      <c r="M25">
        <v>1.6899999999999998E-2</v>
      </c>
      <c r="N25">
        <v>1</v>
      </c>
      <c r="O25">
        <v>1.7999999999999999E-2</v>
      </c>
      <c r="P25" s="114">
        <v>1</v>
      </c>
      <c r="Q25">
        <v>12363</v>
      </c>
      <c r="R25" t="s">
        <v>7</v>
      </c>
      <c r="S25">
        <v>4.8711859999999998</v>
      </c>
      <c r="T25">
        <v>1.6916</v>
      </c>
      <c r="U25">
        <v>-1</v>
      </c>
      <c r="V25">
        <v>-0.40329999999999999</v>
      </c>
    </row>
    <row r="26" spans="1:22" x14ac:dyDescent="0.25">
      <c r="A26" s="162"/>
      <c r="B26" s="74">
        <f t="shared" si="5"/>
        <v>4.880198</v>
      </c>
      <c r="C26" s="88">
        <f t="shared" si="1"/>
        <v>426.8</v>
      </c>
      <c r="D26" s="88">
        <f t="shared" si="2"/>
        <v>1721.6</v>
      </c>
      <c r="E26" s="88">
        <f t="shared" si="3"/>
        <v>408.8</v>
      </c>
      <c r="F26" s="89">
        <f t="shared" si="4"/>
        <v>1711.1000000000001</v>
      </c>
      <c r="G26" s="2"/>
      <c r="H26" s="41"/>
      <c r="I26">
        <v>1</v>
      </c>
      <c r="J26">
        <v>10624</v>
      </c>
      <c r="K26" t="s">
        <v>0</v>
      </c>
      <c r="L26">
        <v>4.8801969999999999</v>
      </c>
      <c r="M26">
        <v>1.0500000000000001E-2</v>
      </c>
      <c r="N26">
        <v>1</v>
      </c>
      <c r="O26">
        <v>1.7999999999999999E-2</v>
      </c>
      <c r="P26" s="114">
        <v>1</v>
      </c>
      <c r="Q26">
        <v>12364</v>
      </c>
      <c r="R26" t="s">
        <v>7</v>
      </c>
      <c r="S26">
        <v>4.880198</v>
      </c>
      <c r="T26">
        <v>1.7111000000000001</v>
      </c>
      <c r="U26">
        <v>-1</v>
      </c>
      <c r="V26">
        <v>-0.4088</v>
      </c>
    </row>
    <row r="27" spans="1:22" x14ac:dyDescent="0.25">
      <c r="A27" s="162"/>
      <c r="B27" s="74">
        <f t="shared" si="5"/>
        <v>4.8892360000000004</v>
      </c>
      <c r="C27" s="88">
        <f t="shared" si="1"/>
        <v>394.2</v>
      </c>
      <c r="D27" s="88">
        <f t="shared" si="2"/>
        <v>1711.1</v>
      </c>
      <c r="E27" s="88">
        <f t="shared" si="3"/>
        <v>374.7</v>
      </c>
      <c r="F27" s="89">
        <f t="shared" si="4"/>
        <v>1712.6</v>
      </c>
      <c r="G27" s="2"/>
      <c r="H27" s="41"/>
      <c r="I27">
        <v>1</v>
      </c>
      <c r="J27">
        <v>10625</v>
      </c>
      <c r="K27" t="s">
        <v>0</v>
      </c>
      <c r="L27">
        <v>4.8892680000000004</v>
      </c>
      <c r="M27">
        <v>1.5E-3</v>
      </c>
      <c r="N27">
        <v>-1</v>
      </c>
      <c r="O27">
        <v>1.95E-2</v>
      </c>
      <c r="P27" s="114">
        <v>1</v>
      </c>
      <c r="Q27">
        <v>12365</v>
      </c>
      <c r="R27" t="s">
        <v>7</v>
      </c>
      <c r="S27">
        <v>4.8892360000000004</v>
      </c>
      <c r="T27">
        <v>1.7125999999999999</v>
      </c>
      <c r="U27">
        <v>-1</v>
      </c>
      <c r="V27">
        <v>-0.37469999999999998</v>
      </c>
    </row>
    <row r="28" spans="1:22" x14ac:dyDescent="0.25">
      <c r="A28" s="162"/>
      <c r="B28" s="74">
        <f t="shared" si="5"/>
        <v>4.8973050000000002</v>
      </c>
      <c r="C28" s="88">
        <f t="shared" si="1"/>
        <v>398.8</v>
      </c>
      <c r="D28" s="88">
        <f t="shared" si="2"/>
        <v>1694.5</v>
      </c>
      <c r="E28" s="88">
        <f t="shared" si="3"/>
        <v>376</v>
      </c>
      <c r="F28" s="89">
        <f t="shared" si="4"/>
        <v>1705.8</v>
      </c>
      <c r="G28" s="2"/>
      <c r="H28" s="41"/>
      <c r="I28">
        <v>1</v>
      </c>
      <c r="J28">
        <v>10626</v>
      </c>
      <c r="K28" t="s">
        <v>0</v>
      </c>
      <c r="L28">
        <v>4.897329</v>
      </c>
      <c r="M28">
        <v>1.1299999999999999E-2</v>
      </c>
      <c r="N28">
        <v>-1</v>
      </c>
      <c r="O28">
        <v>2.2800000000000001E-2</v>
      </c>
      <c r="P28" s="114">
        <v>1</v>
      </c>
      <c r="Q28">
        <v>12366</v>
      </c>
      <c r="R28" t="s">
        <v>7</v>
      </c>
      <c r="S28">
        <v>4.8973050000000002</v>
      </c>
      <c r="T28">
        <v>1.7058</v>
      </c>
      <c r="U28">
        <v>-1</v>
      </c>
      <c r="V28">
        <v>-0.376</v>
      </c>
    </row>
    <row r="29" spans="1:22" ht="15.75" thickBot="1" x14ac:dyDescent="0.3">
      <c r="A29" s="163"/>
      <c r="B29" s="81">
        <f t="shared" si="5"/>
        <v>4.901332</v>
      </c>
      <c r="C29" s="90">
        <f t="shared" si="1"/>
        <v>356.09999999999997</v>
      </c>
      <c r="D29" s="90">
        <f t="shared" si="2"/>
        <v>1699.2</v>
      </c>
      <c r="E29" s="90">
        <f t="shared" si="3"/>
        <v>333.3</v>
      </c>
      <c r="F29" s="91">
        <f t="shared" si="4"/>
        <v>1715.7</v>
      </c>
      <c r="G29" s="2"/>
      <c r="H29" s="41"/>
      <c r="I29">
        <v>1</v>
      </c>
      <c r="J29">
        <v>10627</v>
      </c>
      <c r="K29" t="s">
        <v>0</v>
      </c>
      <c r="L29">
        <v>4.9012869999999999</v>
      </c>
      <c r="M29">
        <v>1.6500000000000001E-2</v>
      </c>
      <c r="N29">
        <v>-1</v>
      </c>
      <c r="O29">
        <v>2.2800000000000001E-2</v>
      </c>
      <c r="P29" s="114">
        <v>1</v>
      </c>
      <c r="Q29">
        <v>12367</v>
      </c>
      <c r="R29" t="s">
        <v>7</v>
      </c>
      <c r="S29">
        <v>4.901332</v>
      </c>
      <c r="T29">
        <v>1.7157</v>
      </c>
      <c r="U29">
        <v>-1</v>
      </c>
      <c r="V29">
        <v>-0.33329999999999999</v>
      </c>
    </row>
    <row r="30" spans="1:22" x14ac:dyDescent="0.25">
      <c r="A30" s="156" t="s">
        <v>33</v>
      </c>
      <c r="B30" s="46" t="s">
        <v>19</v>
      </c>
      <c r="C30" s="34" t="s">
        <v>173</v>
      </c>
      <c r="D30" s="34" t="s">
        <v>174</v>
      </c>
      <c r="E30" s="34" t="s">
        <v>175</v>
      </c>
      <c r="F30" s="35" t="s">
        <v>176</v>
      </c>
      <c r="P30" s="114"/>
    </row>
    <row r="31" spans="1:22" x14ac:dyDescent="0.25">
      <c r="A31" s="157"/>
      <c r="B31" s="39" t="s">
        <v>20</v>
      </c>
      <c r="C31" s="37" t="s">
        <v>32</v>
      </c>
      <c r="D31" s="37" t="s">
        <v>32</v>
      </c>
      <c r="E31" s="37" t="s">
        <v>32</v>
      </c>
      <c r="F31" s="38" t="s">
        <v>32</v>
      </c>
      <c r="P31" s="114"/>
    </row>
    <row r="32" spans="1:22" x14ac:dyDescent="0.25">
      <c r="A32" s="162" t="s">
        <v>232</v>
      </c>
      <c r="B32" s="74">
        <f>S32</f>
        <v>5.6484500000000004</v>
      </c>
      <c r="C32" s="88">
        <f t="shared" si="1"/>
        <v>259.2</v>
      </c>
      <c r="D32" s="88">
        <f t="shared" si="2"/>
        <v>1630.4</v>
      </c>
      <c r="E32" s="88">
        <f t="shared" si="3"/>
        <v>217.9</v>
      </c>
      <c r="F32" s="89">
        <f t="shared" si="4"/>
        <v>1635.2</v>
      </c>
      <c r="G32" s="2"/>
      <c r="H32" s="41"/>
      <c r="I32">
        <v>1</v>
      </c>
      <c r="J32">
        <v>10739</v>
      </c>
      <c r="K32" t="s">
        <v>0</v>
      </c>
      <c r="L32">
        <v>5.6484360000000002</v>
      </c>
      <c r="M32">
        <v>4.7999999999999996E-3</v>
      </c>
      <c r="N32">
        <v>1</v>
      </c>
      <c r="O32">
        <v>4.1300000000000003E-2</v>
      </c>
      <c r="P32" s="114">
        <v>1</v>
      </c>
      <c r="Q32">
        <v>12459</v>
      </c>
      <c r="R32" t="s">
        <v>7</v>
      </c>
      <c r="S32">
        <v>5.6484500000000004</v>
      </c>
      <c r="T32">
        <v>1.6352</v>
      </c>
      <c r="U32">
        <v>1</v>
      </c>
      <c r="V32">
        <v>-0.21790000000000001</v>
      </c>
    </row>
    <row r="33" spans="1:22" x14ac:dyDescent="0.25">
      <c r="A33" s="162"/>
      <c r="B33" s="74">
        <f>S33</f>
        <v>5.6575600000000001</v>
      </c>
      <c r="C33" s="88">
        <f t="shared" si="1"/>
        <v>272</v>
      </c>
      <c r="D33" s="88">
        <f t="shared" si="2"/>
        <v>1628.3000000000002</v>
      </c>
      <c r="E33" s="88">
        <f t="shared" si="3"/>
        <v>236.1</v>
      </c>
      <c r="F33" s="89">
        <f t="shared" si="4"/>
        <v>1638.2</v>
      </c>
      <c r="G33" s="2"/>
      <c r="H33" s="41"/>
      <c r="I33">
        <v>1</v>
      </c>
      <c r="J33">
        <v>10740</v>
      </c>
      <c r="K33" t="s">
        <v>0</v>
      </c>
      <c r="L33">
        <v>5.6575769999999999</v>
      </c>
      <c r="M33">
        <v>9.9000000000000008E-3</v>
      </c>
      <c r="N33">
        <v>1</v>
      </c>
      <c r="O33">
        <v>3.5900000000000001E-2</v>
      </c>
      <c r="P33" s="114">
        <v>1</v>
      </c>
      <c r="Q33">
        <v>12460</v>
      </c>
      <c r="R33" t="s">
        <v>7</v>
      </c>
      <c r="S33">
        <v>5.6575600000000001</v>
      </c>
      <c r="T33">
        <v>1.6382000000000001</v>
      </c>
      <c r="U33">
        <v>1</v>
      </c>
      <c r="V33">
        <v>-0.2361</v>
      </c>
    </row>
    <row r="34" spans="1:22" x14ac:dyDescent="0.25">
      <c r="A34" s="162"/>
      <c r="B34" s="74">
        <f t="shared" ref="B34:B56" si="6">S34</f>
        <v>5.6666509999999999</v>
      </c>
      <c r="C34" s="88">
        <f t="shared" si="1"/>
        <v>245.29999999999998</v>
      </c>
      <c r="D34" s="88">
        <f t="shared" si="2"/>
        <v>1634.7</v>
      </c>
      <c r="E34" s="88">
        <f t="shared" si="3"/>
        <v>211.2</v>
      </c>
      <c r="F34" s="89">
        <f t="shared" si="4"/>
        <v>1636.7</v>
      </c>
      <c r="G34" s="2"/>
      <c r="H34" s="41"/>
      <c r="I34">
        <v>1</v>
      </c>
      <c r="J34">
        <v>10741</v>
      </c>
      <c r="K34" t="s">
        <v>0</v>
      </c>
      <c r="L34">
        <v>5.6666650000000001</v>
      </c>
      <c r="M34">
        <v>2E-3</v>
      </c>
      <c r="N34">
        <v>1</v>
      </c>
      <c r="O34">
        <v>3.4099999999999998E-2</v>
      </c>
      <c r="P34" s="114">
        <v>1</v>
      </c>
      <c r="Q34">
        <v>12461</v>
      </c>
      <c r="R34" t="s">
        <v>7</v>
      </c>
      <c r="S34">
        <v>5.6666509999999999</v>
      </c>
      <c r="T34">
        <v>1.6367</v>
      </c>
      <c r="U34">
        <v>1</v>
      </c>
      <c r="V34">
        <v>-0.2112</v>
      </c>
    </row>
    <row r="35" spans="1:22" x14ac:dyDescent="0.25">
      <c r="A35" s="162"/>
      <c r="B35" s="74">
        <f t="shared" si="6"/>
        <v>5.6757980000000003</v>
      </c>
      <c r="C35" s="88">
        <f t="shared" si="1"/>
        <v>268.90000000000003</v>
      </c>
      <c r="D35" s="88">
        <f t="shared" si="2"/>
        <v>1640</v>
      </c>
      <c r="E35" s="88">
        <f t="shared" si="3"/>
        <v>242.10000000000002</v>
      </c>
      <c r="F35" s="89">
        <f t="shared" si="4"/>
        <v>1649.7</v>
      </c>
      <c r="G35" s="2"/>
      <c r="H35" s="41"/>
      <c r="I35">
        <v>1</v>
      </c>
      <c r="J35">
        <v>10742</v>
      </c>
      <c r="K35" t="s">
        <v>0</v>
      </c>
      <c r="L35">
        <v>5.6757949999999999</v>
      </c>
      <c r="M35">
        <v>9.7000000000000003E-3</v>
      </c>
      <c r="N35">
        <v>1</v>
      </c>
      <c r="O35">
        <v>2.6800000000000001E-2</v>
      </c>
      <c r="P35" s="114">
        <v>1</v>
      </c>
      <c r="Q35">
        <v>12462</v>
      </c>
      <c r="R35" t="s">
        <v>7</v>
      </c>
      <c r="S35">
        <v>5.6757980000000003</v>
      </c>
      <c r="T35">
        <v>1.6496999999999999</v>
      </c>
      <c r="U35">
        <v>1</v>
      </c>
      <c r="V35">
        <v>-0.24210000000000001</v>
      </c>
    </row>
    <row r="36" spans="1:22" x14ac:dyDescent="0.25">
      <c r="A36" s="162"/>
      <c r="B36" s="74">
        <f t="shared" si="6"/>
        <v>5.6848910000000004</v>
      </c>
      <c r="C36" s="88">
        <f t="shared" si="1"/>
        <v>254.4</v>
      </c>
      <c r="D36" s="88">
        <f t="shared" si="2"/>
        <v>1625.2</v>
      </c>
      <c r="E36" s="88">
        <f t="shared" si="3"/>
        <v>232.7</v>
      </c>
      <c r="F36" s="89">
        <f t="shared" si="4"/>
        <v>1635.3</v>
      </c>
      <c r="I36">
        <v>1</v>
      </c>
      <c r="J36">
        <v>10743</v>
      </c>
      <c r="K36" t="s">
        <v>0</v>
      </c>
      <c r="L36">
        <v>5.684863</v>
      </c>
      <c r="M36">
        <v>1.01E-2</v>
      </c>
      <c r="N36">
        <v>1</v>
      </c>
      <c r="O36">
        <v>2.1700000000000001E-2</v>
      </c>
      <c r="P36" s="114">
        <v>1</v>
      </c>
      <c r="Q36">
        <v>12463</v>
      </c>
      <c r="R36" t="s">
        <v>7</v>
      </c>
      <c r="S36">
        <v>5.6848910000000004</v>
      </c>
      <c r="T36">
        <v>1.6353</v>
      </c>
      <c r="U36">
        <v>1</v>
      </c>
      <c r="V36">
        <v>-0.23269999999999999</v>
      </c>
    </row>
    <row r="37" spans="1:22" x14ac:dyDescent="0.25">
      <c r="A37" s="162"/>
      <c r="B37" s="74">
        <f t="shared" si="6"/>
        <v>5.6939450000000003</v>
      </c>
      <c r="C37" s="88">
        <f t="shared" si="1"/>
        <v>254.5</v>
      </c>
      <c r="D37" s="88">
        <f t="shared" si="2"/>
        <v>1630.7999999999997</v>
      </c>
      <c r="E37" s="88">
        <f t="shared" si="3"/>
        <v>220.1</v>
      </c>
      <c r="F37" s="89">
        <f t="shared" si="4"/>
        <v>1631.8999999999999</v>
      </c>
      <c r="I37">
        <v>1</v>
      </c>
      <c r="J37">
        <v>10744</v>
      </c>
      <c r="K37" t="s">
        <v>0</v>
      </c>
      <c r="L37">
        <v>5.6939279999999997</v>
      </c>
      <c r="M37">
        <v>1.1000000000000001E-3</v>
      </c>
      <c r="N37">
        <v>1</v>
      </c>
      <c r="O37">
        <v>3.44E-2</v>
      </c>
      <c r="P37" s="114">
        <v>1</v>
      </c>
      <c r="Q37">
        <v>12464</v>
      </c>
      <c r="R37" t="s">
        <v>7</v>
      </c>
      <c r="S37">
        <v>5.6939450000000003</v>
      </c>
      <c r="T37">
        <v>1.6318999999999999</v>
      </c>
      <c r="U37">
        <v>1</v>
      </c>
      <c r="V37">
        <v>-0.22009999999999999</v>
      </c>
    </row>
    <row r="38" spans="1:22" x14ac:dyDescent="0.25">
      <c r="A38" s="162"/>
      <c r="B38" s="74">
        <f t="shared" si="6"/>
        <v>5.7030510000000003</v>
      </c>
      <c r="C38" s="88">
        <f t="shared" si="1"/>
        <v>260.2</v>
      </c>
      <c r="D38" s="88">
        <f t="shared" si="2"/>
        <v>1633.3000000000002</v>
      </c>
      <c r="E38" s="88">
        <f t="shared" si="3"/>
        <v>244.10000000000002</v>
      </c>
      <c r="F38" s="89">
        <f t="shared" si="4"/>
        <v>1634.3000000000002</v>
      </c>
      <c r="I38">
        <v>1</v>
      </c>
      <c r="J38">
        <v>10745</v>
      </c>
      <c r="K38" t="s">
        <v>0</v>
      </c>
      <c r="L38">
        <v>5.7030979999999998</v>
      </c>
      <c r="M38">
        <v>1E-3</v>
      </c>
      <c r="N38">
        <v>1</v>
      </c>
      <c r="O38">
        <v>1.61E-2</v>
      </c>
      <c r="P38" s="114">
        <v>1</v>
      </c>
      <c r="Q38">
        <v>12465</v>
      </c>
      <c r="R38" t="s">
        <v>7</v>
      </c>
      <c r="S38">
        <v>5.7030510000000003</v>
      </c>
      <c r="T38">
        <v>1.6343000000000001</v>
      </c>
      <c r="U38">
        <v>1</v>
      </c>
      <c r="V38">
        <v>-0.24410000000000001</v>
      </c>
    </row>
    <row r="39" spans="1:22" x14ac:dyDescent="0.25">
      <c r="A39" s="162"/>
      <c r="B39" s="74">
        <f t="shared" si="6"/>
        <v>5.7121870000000001</v>
      </c>
      <c r="C39" s="88">
        <f t="shared" si="1"/>
        <v>255.5</v>
      </c>
      <c r="D39" s="88">
        <f t="shared" si="2"/>
        <v>1642</v>
      </c>
      <c r="E39" s="88">
        <f t="shared" si="3"/>
        <v>242.2</v>
      </c>
      <c r="F39" s="89">
        <f t="shared" si="4"/>
        <v>1639.8999999999999</v>
      </c>
      <c r="I39">
        <v>1</v>
      </c>
      <c r="J39">
        <v>10746</v>
      </c>
      <c r="K39" t="s">
        <v>0</v>
      </c>
      <c r="L39">
        <v>5.7121849999999998</v>
      </c>
      <c r="M39">
        <v>2.0999999999999999E-3</v>
      </c>
      <c r="N39">
        <v>-1</v>
      </c>
      <c r="O39">
        <v>1.3299999999999999E-2</v>
      </c>
      <c r="P39" s="114">
        <v>1</v>
      </c>
      <c r="Q39">
        <v>12466</v>
      </c>
      <c r="R39" t="s">
        <v>7</v>
      </c>
      <c r="S39">
        <v>5.7121870000000001</v>
      </c>
      <c r="T39">
        <v>1.6398999999999999</v>
      </c>
      <c r="U39">
        <v>1</v>
      </c>
      <c r="V39">
        <v>-0.2422</v>
      </c>
    </row>
    <row r="40" spans="1:22" x14ac:dyDescent="0.25">
      <c r="A40" s="162"/>
      <c r="B40" s="74">
        <f t="shared" si="6"/>
        <v>5.721336</v>
      </c>
      <c r="C40" s="88">
        <f t="shared" si="1"/>
        <v>250.7</v>
      </c>
      <c r="D40" s="88">
        <f t="shared" si="2"/>
        <v>1641.3999999999999</v>
      </c>
      <c r="E40" s="88">
        <f t="shared" si="3"/>
        <v>223.39999999999998</v>
      </c>
      <c r="F40" s="89">
        <f t="shared" si="4"/>
        <v>1627.8999999999999</v>
      </c>
      <c r="I40">
        <v>1</v>
      </c>
      <c r="J40">
        <v>10747</v>
      </c>
      <c r="K40" t="s">
        <v>0</v>
      </c>
      <c r="L40">
        <v>5.7213149999999997</v>
      </c>
      <c r="M40">
        <v>1.35E-2</v>
      </c>
      <c r="N40">
        <v>-1</v>
      </c>
      <c r="O40">
        <v>2.7300000000000001E-2</v>
      </c>
      <c r="P40" s="114">
        <v>1</v>
      </c>
      <c r="Q40">
        <v>12467</v>
      </c>
      <c r="R40" t="s">
        <v>7</v>
      </c>
      <c r="S40">
        <v>5.721336</v>
      </c>
      <c r="T40">
        <v>1.6278999999999999</v>
      </c>
      <c r="U40">
        <v>1</v>
      </c>
      <c r="V40">
        <v>-0.22339999999999999</v>
      </c>
    </row>
    <row r="41" spans="1:22" x14ac:dyDescent="0.25">
      <c r="A41" s="162"/>
      <c r="B41" s="74">
        <f t="shared" si="6"/>
        <v>5.730486</v>
      </c>
      <c r="C41" s="88">
        <f t="shared" si="1"/>
        <v>260.5</v>
      </c>
      <c r="D41" s="88">
        <f t="shared" si="2"/>
        <v>1634.0000000000002</v>
      </c>
      <c r="E41" s="88">
        <f t="shared" si="3"/>
        <v>231.4</v>
      </c>
      <c r="F41" s="89">
        <f t="shared" si="4"/>
        <v>1618</v>
      </c>
      <c r="I41">
        <v>1</v>
      </c>
      <c r="J41">
        <v>10748</v>
      </c>
      <c r="K41" t="s">
        <v>0</v>
      </c>
      <c r="L41">
        <v>5.7304599999999999</v>
      </c>
      <c r="M41">
        <v>1.6E-2</v>
      </c>
      <c r="N41">
        <v>-1</v>
      </c>
      <c r="O41">
        <v>2.9100000000000001E-2</v>
      </c>
      <c r="P41" s="114">
        <v>1</v>
      </c>
      <c r="Q41">
        <v>12468</v>
      </c>
      <c r="R41" t="s">
        <v>7</v>
      </c>
      <c r="S41">
        <v>5.730486</v>
      </c>
      <c r="T41">
        <v>1.6180000000000001</v>
      </c>
      <c r="U41">
        <v>1</v>
      </c>
      <c r="V41">
        <v>-0.23139999999999999</v>
      </c>
    </row>
    <row r="42" spans="1:22" x14ac:dyDescent="0.25">
      <c r="A42" s="162"/>
      <c r="B42" s="74">
        <f t="shared" si="6"/>
        <v>5.7396010000000004</v>
      </c>
      <c r="C42" s="88">
        <f t="shared" si="1"/>
        <v>258.3</v>
      </c>
      <c r="D42" s="88">
        <f t="shared" si="2"/>
        <v>1630.0000000000002</v>
      </c>
      <c r="E42" s="88">
        <f t="shared" si="3"/>
        <v>221.4</v>
      </c>
      <c r="F42" s="89">
        <f t="shared" si="4"/>
        <v>1622.7</v>
      </c>
      <c r="I42">
        <v>1</v>
      </c>
      <c r="J42">
        <v>10749</v>
      </c>
      <c r="K42" t="s">
        <v>0</v>
      </c>
      <c r="L42">
        <v>5.73956</v>
      </c>
      <c r="M42">
        <v>7.3000000000000001E-3</v>
      </c>
      <c r="N42">
        <v>-1</v>
      </c>
      <c r="O42">
        <v>3.6900000000000002E-2</v>
      </c>
      <c r="P42" s="114">
        <v>1</v>
      </c>
      <c r="Q42">
        <v>12469</v>
      </c>
      <c r="R42" t="s">
        <v>7</v>
      </c>
      <c r="S42">
        <v>5.7396010000000004</v>
      </c>
      <c r="T42">
        <v>1.6227</v>
      </c>
      <c r="U42">
        <v>1</v>
      </c>
      <c r="V42">
        <v>-0.22140000000000001</v>
      </c>
    </row>
    <row r="43" spans="1:22" x14ac:dyDescent="0.25">
      <c r="A43" s="162"/>
      <c r="B43" s="74">
        <f t="shared" si="6"/>
        <v>5.7468000000000004</v>
      </c>
      <c r="C43" s="88">
        <f t="shared" si="1"/>
        <v>256</v>
      </c>
      <c r="D43" s="88">
        <f t="shared" si="2"/>
        <v>1642.5</v>
      </c>
      <c r="E43" s="88">
        <f t="shared" si="3"/>
        <v>219.5</v>
      </c>
      <c r="F43" s="89">
        <f t="shared" si="4"/>
        <v>1628.2</v>
      </c>
      <c r="I43">
        <v>1</v>
      </c>
      <c r="J43">
        <v>10750</v>
      </c>
      <c r="K43" t="s">
        <v>0</v>
      </c>
      <c r="L43">
        <v>5.7468089999999998</v>
      </c>
      <c r="M43">
        <v>1.43E-2</v>
      </c>
      <c r="N43">
        <v>-1</v>
      </c>
      <c r="O43">
        <v>3.6499999999999998E-2</v>
      </c>
      <c r="P43" s="114">
        <v>1</v>
      </c>
      <c r="Q43">
        <v>12470</v>
      </c>
      <c r="R43" t="s">
        <v>7</v>
      </c>
      <c r="S43">
        <v>5.7468000000000004</v>
      </c>
      <c r="T43">
        <v>1.6282000000000001</v>
      </c>
      <c r="U43">
        <v>1</v>
      </c>
      <c r="V43">
        <v>-0.2195</v>
      </c>
    </row>
    <row r="44" spans="1:22" x14ac:dyDescent="0.25">
      <c r="A44" s="162" t="s">
        <v>233</v>
      </c>
      <c r="B44" s="74">
        <f t="shared" si="6"/>
        <v>9.0165310000000005</v>
      </c>
      <c r="C44" s="88">
        <f t="shared" si="1"/>
        <v>243.9</v>
      </c>
      <c r="D44" s="88">
        <f t="shared" si="2"/>
        <v>1550.7</v>
      </c>
      <c r="E44" s="88">
        <f t="shared" si="3"/>
        <v>178.1</v>
      </c>
      <c r="F44" s="89">
        <f t="shared" si="4"/>
        <v>1578.3</v>
      </c>
      <c r="I44">
        <v>1</v>
      </c>
      <c r="J44">
        <v>11230</v>
      </c>
      <c r="K44" t="s">
        <v>0</v>
      </c>
      <c r="L44">
        <v>9.0165109999999995</v>
      </c>
      <c r="M44">
        <v>2.76E-2</v>
      </c>
      <c r="N44">
        <v>1</v>
      </c>
      <c r="O44">
        <v>6.5799999999999997E-2</v>
      </c>
      <c r="P44" s="114">
        <v>1</v>
      </c>
      <c r="Q44">
        <v>12677</v>
      </c>
      <c r="R44" t="s">
        <v>7</v>
      </c>
      <c r="S44">
        <v>9.0165310000000005</v>
      </c>
      <c r="T44">
        <v>1.5783</v>
      </c>
      <c r="U44">
        <v>1</v>
      </c>
      <c r="V44">
        <v>-0.17810000000000001</v>
      </c>
    </row>
    <row r="45" spans="1:22" x14ac:dyDescent="0.25">
      <c r="A45" s="162"/>
      <c r="B45" s="74">
        <f t="shared" si="6"/>
        <v>9.025684</v>
      </c>
      <c r="C45" s="88">
        <f t="shared" si="1"/>
        <v>267.7</v>
      </c>
      <c r="D45" s="88">
        <f t="shared" si="2"/>
        <v>1590.6</v>
      </c>
      <c r="E45" s="88">
        <f t="shared" si="3"/>
        <v>191</v>
      </c>
      <c r="F45" s="89">
        <f t="shared" si="4"/>
        <v>1615.6999999999998</v>
      </c>
      <c r="I45">
        <v>1</v>
      </c>
      <c r="J45">
        <v>11231</v>
      </c>
      <c r="K45" t="s">
        <v>0</v>
      </c>
      <c r="L45">
        <v>9.0257070000000006</v>
      </c>
      <c r="M45">
        <v>2.5100000000000001E-2</v>
      </c>
      <c r="N45">
        <v>1</v>
      </c>
      <c r="O45">
        <v>7.6700000000000004E-2</v>
      </c>
      <c r="P45" s="114">
        <v>1</v>
      </c>
      <c r="Q45">
        <v>12678</v>
      </c>
      <c r="R45" t="s">
        <v>7</v>
      </c>
      <c r="S45">
        <v>9.025684</v>
      </c>
      <c r="T45">
        <v>1.6156999999999999</v>
      </c>
      <c r="U45">
        <v>1</v>
      </c>
      <c r="V45">
        <v>-0.191</v>
      </c>
    </row>
    <row r="46" spans="1:22" x14ac:dyDescent="0.25">
      <c r="A46" s="162"/>
      <c r="B46" s="74">
        <f t="shared" si="6"/>
        <v>9.0347170000000006</v>
      </c>
      <c r="C46" s="88">
        <f t="shared" si="1"/>
        <v>271</v>
      </c>
      <c r="D46" s="88">
        <f t="shared" si="2"/>
        <v>1562.3</v>
      </c>
      <c r="E46" s="88">
        <f t="shared" si="3"/>
        <v>205.3</v>
      </c>
      <c r="F46" s="89">
        <f t="shared" si="4"/>
        <v>1606.9</v>
      </c>
      <c r="I46">
        <v>1</v>
      </c>
      <c r="J46">
        <v>11232</v>
      </c>
      <c r="K46" t="s">
        <v>0</v>
      </c>
      <c r="L46">
        <v>9.0346840000000004</v>
      </c>
      <c r="M46">
        <v>4.4600000000000001E-2</v>
      </c>
      <c r="N46">
        <v>1</v>
      </c>
      <c r="O46">
        <v>6.5699999999999995E-2</v>
      </c>
      <c r="P46" s="114">
        <v>1</v>
      </c>
      <c r="Q46">
        <v>12679</v>
      </c>
      <c r="R46" t="s">
        <v>7</v>
      </c>
      <c r="S46">
        <v>9.0347170000000006</v>
      </c>
      <c r="T46">
        <v>1.6069</v>
      </c>
      <c r="U46">
        <v>1</v>
      </c>
      <c r="V46">
        <v>-0.20530000000000001</v>
      </c>
    </row>
    <row r="47" spans="1:22" x14ac:dyDescent="0.25">
      <c r="A47" s="162"/>
      <c r="B47" s="74">
        <f t="shared" si="6"/>
        <v>9.043825</v>
      </c>
      <c r="C47" s="88">
        <f t="shared" si="1"/>
        <v>248.2</v>
      </c>
      <c r="D47" s="88">
        <f t="shared" si="2"/>
        <v>1553.3</v>
      </c>
      <c r="E47" s="88">
        <f t="shared" si="3"/>
        <v>185.79999999999998</v>
      </c>
      <c r="F47" s="89">
        <f t="shared" si="4"/>
        <v>1595</v>
      </c>
      <c r="I47">
        <v>1</v>
      </c>
      <c r="J47">
        <v>11233</v>
      </c>
      <c r="K47" t="s">
        <v>0</v>
      </c>
      <c r="L47">
        <v>9.0438340000000004</v>
      </c>
      <c r="M47">
        <v>4.1700000000000001E-2</v>
      </c>
      <c r="N47">
        <v>1</v>
      </c>
      <c r="O47">
        <v>6.2399999999999997E-2</v>
      </c>
      <c r="P47" s="114">
        <v>1</v>
      </c>
      <c r="Q47">
        <v>12680</v>
      </c>
      <c r="R47" t="s">
        <v>7</v>
      </c>
      <c r="S47">
        <v>9.043825</v>
      </c>
      <c r="T47">
        <v>1.595</v>
      </c>
      <c r="U47">
        <v>1</v>
      </c>
      <c r="V47">
        <v>-0.18579999999999999</v>
      </c>
    </row>
    <row r="48" spans="1:22" x14ac:dyDescent="0.25">
      <c r="A48" s="162"/>
      <c r="B48" s="74">
        <f t="shared" si="6"/>
        <v>9.0520139999999998</v>
      </c>
      <c r="C48" s="88">
        <f t="shared" si="1"/>
        <v>224.1</v>
      </c>
      <c r="D48" s="88">
        <f t="shared" si="2"/>
        <v>1575.8</v>
      </c>
      <c r="E48" s="88">
        <f t="shared" si="3"/>
        <v>178.9</v>
      </c>
      <c r="F48" s="89">
        <f t="shared" si="4"/>
        <v>1617.6</v>
      </c>
      <c r="I48">
        <v>1</v>
      </c>
      <c r="J48">
        <v>11234</v>
      </c>
      <c r="K48" t="s">
        <v>0</v>
      </c>
      <c r="L48">
        <v>9.0521259999999995</v>
      </c>
      <c r="M48">
        <v>4.1799999999999997E-2</v>
      </c>
      <c r="N48">
        <v>1</v>
      </c>
      <c r="O48">
        <v>4.5199999999999997E-2</v>
      </c>
      <c r="P48" s="114">
        <v>1</v>
      </c>
      <c r="Q48">
        <v>12681</v>
      </c>
      <c r="R48" t="s">
        <v>7</v>
      </c>
      <c r="S48">
        <v>9.0520139999999998</v>
      </c>
      <c r="T48">
        <v>1.6175999999999999</v>
      </c>
      <c r="U48">
        <v>1</v>
      </c>
      <c r="V48">
        <v>-0.1789</v>
      </c>
    </row>
    <row r="49" spans="1:22" x14ac:dyDescent="0.25">
      <c r="A49" s="162"/>
      <c r="B49" s="74">
        <f t="shared" si="6"/>
        <v>9.0611289999999993</v>
      </c>
      <c r="C49" s="88">
        <f t="shared" si="1"/>
        <v>194.5</v>
      </c>
      <c r="D49" s="88">
        <f t="shared" si="2"/>
        <v>1574.7</v>
      </c>
      <c r="E49" s="88">
        <f t="shared" si="3"/>
        <v>162.20000000000002</v>
      </c>
      <c r="F49" s="89">
        <f t="shared" si="4"/>
        <v>1605.1</v>
      </c>
      <c r="I49">
        <v>1</v>
      </c>
      <c r="J49">
        <v>11235</v>
      </c>
      <c r="K49" t="s">
        <v>0</v>
      </c>
      <c r="L49">
        <v>9.0611650000000008</v>
      </c>
      <c r="M49">
        <v>3.04E-2</v>
      </c>
      <c r="N49">
        <v>1</v>
      </c>
      <c r="O49">
        <v>3.2300000000000002E-2</v>
      </c>
      <c r="P49" s="114">
        <v>1</v>
      </c>
      <c r="Q49">
        <v>12682</v>
      </c>
      <c r="R49" t="s">
        <v>7</v>
      </c>
      <c r="S49">
        <v>9.0611289999999993</v>
      </c>
      <c r="T49">
        <v>1.6051</v>
      </c>
      <c r="U49">
        <v>1</v>
      </c>
      <c r="V49">
        <v>-0.16220000000000001</v>
      </c>
    </row>
    <row r="50" spans="1:22" x14ac:dyDescent="0.25">
      <c r="A50" s="162"/>
      <c r="B50" s="74">
        <f t="shared" si="6"/>
        <v>9.0702700000000007</v>
      </c>
      <c r="C50" s="88">
        <f t="shared" si="1"/>
        <v>199.6</v>
      </c>
      <c r="D50" s="88">
        <f t="shared" si="2"/>
        <v>1593.8999999999999</v>
      </c>
      <c r="E50" s="88">
        <f t="shared" si="3"/>
        <v>178.60000000000002</v>
      </c>
      <c r="F50" s="89">
        <f t="shared" si="4"/>
        <v>1613.6999999999998</v>
      </c>
      <c r="I50">
        <v>1</v>
      </c>
      <c r="J50">
        <v>11236</v>
      </c>
      <c r="K50" t="s">
        <v>0</v>
      </c>
      <c r="L50">
        <v>9.0701669999999996</v>
      </c>
      <c r="M50">
        <v>1.9800000000000002E-2</v>
      </c>
      <c r="N50">
        <v>1</v>
      </c>
      <c r="O50">
        <v>2.1000000000000001E-2</v>
      </c>
      <c r="P50" s="114">
        <v>1</v>
      </c>
      <c r="Q50">
        <v>12683</v>
      </c>
      <c r="R50" t="s">
        <v>7</v>
      </c>
      <c r="S50">
        <v>9.0702700000000007</v>
      </c>
      <c r="T50">
        <v>1.6136999999999999</v>
      </c>
      <c r="U50">
        <v>1</v>
      </c>
      <c r="V50">
        <v>-0.17860000000000001</v>
      </c>
    </row>
    <row r="51" spans="1:22" x14ac:dyDescent="0.25">
      <c r="A51" s="162"/>
      <c r="B51" s="74">
        <f t="shared" si="6"/>
        <v>9.0783710000000006</v>
      </c>
      <c r="C51" s="88">
        <f t="shared" si="1"/>
        <v>207.4</v>
      </c>
      <c r="D51" s="88">
        <f t="shared" si="2"/>
        <v>1584.7</v>
      </c>
      <c r="E51" s="88">
        <f t="shared" si="3"/>
        <v>203.7</v>
      </c>
      <c r="F51" s="89">
        <f t="shared" si="4"/>
        <v>1585.2</v>
      </c>
      <c r="I51">
        <v>1</v>
      </c>
      <c r="J51">
        <v>11237</v>
      </c>
      <c r="K51" t="s">
        <v>0</v>
      </c>
      <c r="L51">
        <v>9.0784470000000006</v>
      </c>
      <c r="M51">
        <v>5.0000000000000001E-4</v>
      </c>
      <c r="N51">
        <v>1</v>
      </c>
      <c r="O51">
        <v>3.7000000000000002E-3</v>
      </c>
      <c r="P51" s="114">
        <v>1</v>
      </c>
      <c r="Q51">
        <v>12684</v>
      </c>
      <c r="R51" t="s">
        <v>7</v>
      </c>
      <c r="S51">
        <v>9.0783710000000006</v>
      </c>
      <c r="T51">
        <v>1.5851999999999999</v>
      </c>
      <c r="U51">
        <v>1</v>
      </c>
      <c r="V51">
        <v>-0.20369999999999999</v>
      </c>
    </row>
    <row r="52" spans="1:22" x14ac:dyDescent="0.25">
      <c r="A52" s="162"/>
      <c r="B52" s="74">
        <f t="shared" si="6"/>
        <v>9.0874950000000005</v>
      </c>
      <c r="C52" s="88">
        <f t="shared" si="1"/>
        <v>197.4</v>
      </c>
      <c r="D52" s="88">
        <f t="shared" si="2"/>
        <v>1559.7</v>
      </c>
      <c r="E52" s="88">
        <f t="shared" si="3"/>
        <v>184.2</v>
      </c>
      <c r="F52" s="89">
        <f t="shared" si="4"/>
        <v>1562.3</v>
      </c>
      <c r="I52">
        <v>1</v>
      </c>
      <c r="J52">
        <v>11238</v>
      </c>
      <c r="K52" t="s">
        <v>0</v>
      </c>
      <c r="L52">
        <v>9.0874989999999993</v>
      </c>
      <c r="M52">
        <v>2.5999999999999999E-3</v>
      </c>
      <c r="N52">
        <v>1</v>
      </c>
      <c r="O52">
        <v>1.32E-2</v>
      </c>
      <c r="P52" s="114">
        <v>1</v>
      </c>
      <c r="Q52">
        <v>12685</v>
      </c>
      <c r="R52" t="s">
        <v>7</v>
      </c>
      <c r="S52">
        <v>9.0874950000000005</v>
      </c>
      <c r="T52">
        <v>1.5623</v>
      </c>
      <c r="U52">
        <v>1</v>
      </c>
      <c r="V52">
        <v>-0.1842</v>
      </c>
    </row>
    <row r="53" spans="1:22" x14ac:dyDescent="0.25">
      <c r="A53" s="162"/>
      <c r="B53" s="74">
        <f t="shared" si="6"/>
        <v>9.0967570000000002</v>
      </c>
      <c r="C53" s="88">
        <f t="shared" si="1"/>
        <v>189.7</v>
      </c>
      <c r="D53" s="88">
        <f t="shared" si="2"/>
        <v>1579.8</v>
      </c>
      <c r="E53" s="88">
        <f t="shared" si="3"/>
        <v>172</v>
      </c>
      <c r="F53" s="89">
        <f t="shared" si="4"/>
        <v>1575.6</v>
      </c>
      <c r="I53">
        <v>1</v>
      </c>
      <c r="J53">
        <v>11239</v>
      </c>
      <c r="K53" t="s">
        <v>0</v>
      </c>
      <c r="L53">
        <v>9.0967389999999995</v>
      </c>
      <c r="M53">
        <v>4.1999999999999997E-3</v>
      </c>
      <c r="N53">
        <v>-1</v>
      </c>
      <c r="O53">
        <v>1.77E-2</v>
      </c>
      <c r="P53" s="114">
        <v>1</v>
      </c>
      <c r="Q53">
        <v>12686</v>
      </c>
      <c r="R53" t="s">
        <v>7</v>
      </c>
      <c r="S53">
        <v>9.0967570000000002</v>
      </c>
      <c r="T53">
        <v>1.5755999999999999</v>
      </c>
      <c r="U53">
        <v>1</v>
      </c>
      <c r="V53">
        <v>-0.17199999999999999</v>
      </c>
    </row>
    <row r="54" spans="1:22" x14ac:dyDescent="0.25">
      <c r="A54" s="162"/>
      <c r="B54" s="74">
        <f t="shared" si="6"/>
        <v>9.1059590000000004</v>
      </c>
      <c r="C54" s="88">
        <f t="shared" si="1"/>
        <v>197.2</v>
      </c>
      <c r="D54" s="88">
        <f t="shared" si="2"/>
        <v>1581.6000000000001</v>
      </c>
      <c r="E54" s="88">
        <f t="shared" si="3"/>
        <v>179.79999999999998</v>
      </c>
      <c r="F54" s="89">
        <f t="shared" si="4"/>
        <v>1574.2</v>
      </c>
      <c r="I54">
        <v>1</v>
      </c>
      <c r="J54">
        <v>11240</v>
      </c>
      <c r="K54" t="s">
        <v>0</v>
      </c>
      <c r="L54">
        <v>9.1058970000000006</v>
      </c>
      <c r="M54">
        <v>7.4000000000000003E-3</v>
      </c>
      <c r="N54">
        <v>-1</v>
      </c>
      <c r="O54">
        <v>1.7399999999999999E-2</v>
      </c>
      <c r="P54" s="114">
        <v>1</v>
      </c>
      <c r="Q54">
        <v>12687</v>
      </c>
      <c r="R54" t="s">
        <v>7</v>
      </c>
      <c r="S54">
        <v>9.1059590000000004</v>
      </c>
      <c r="T54">
        <v>1.5742</v>
      </c>
      <c r="U54">
        <v>1</v>
      </c>
      <c r="V54">
        <v>-0.17979999999999999</v>
      </c>
    </row>
    <row r="55" spans="1:22" x14ac:dyDescent="0.25">
      <c r="A55" s="162"/>
      <c r="B55" s="74">
        <f t="shared" si="6"/>
        <v>9.1080430000000003</v>
      </c>
      <c r="C55" s="88">
        <f t="shared" si="1"/>
        <v>195.6</v>
      </c>
      <c r="D55" s="88">
        <f t="shared" si="2"/>
        <v>1570.8</v>
      </c>
      <c r="E55" s="88">
        <f t="shared" si="3"/>
        <v>175.9</v>
      </c>
      <c r="F55" s="89">
        <f t="shared" si="4"/>
        <v>1565.3999999999999</v>
      </c>
      <c r="I55">
        <v>1</v>
      </c>
      <c r="J55">
        <v>11241</v>
      </c>
      <c r="K55" t="s">
        <v>2</v>
      </c>
      <c r="L55">
        <v>9.1081649999999996</v>
      </c>
      <c r="M55">
        <v>5.4000000000000003E-3</v>
      </c>
      <c r="N55">
        <v>-1</v>
      </c>
      <c r="O55">
        <v>1.9699999999999999E-2</v>
      </c>
      <c r="P55" s="114">
        <v>1</v>
      </c>
      <c r="Q55">
        <v>12688</v>
      </c>
      <c r="R55" t="s">
        <v>7</v>
      </c>
      <c r="S55">
        <v>9.1080430000000003</v>
      </c>
      <c r="T55">
        <v>1.5653999999999999</v>
      </c>
      <c r="U55">
        <v>1</v>
      </c>
      <c r="V55">
        <v>-0.1759</v>
      </c>
    </row>
    <row r="56" spans="1:22" ht="15.75" thickBot="1" x14ac:dyDescent="0.3">
      <c r="A56" s="163"/>
      <c r="B56" s="81">
        <f t="shared" si="6"/>
        <v>9.1161209999999997</v>
      </c>
      <c r="C56" s="90">
        <f t="shared" si="1"/>
        <v>200.5</v>
      </c>
      <c r="D56" s="90">
        <f t="shared" si="2"/>
        <v>1585.2</v>
      </c>
      <c r="E56" s="90">
        <f t="shared" si="3"/>
        <v>168.8</v>
      </c>
      <c r="F56" s="91">
        <f t="shared" si="4"/>
        <v>1578.8</v>
      </c>
      <c r="I56">
        <v>1</v>
      </c>
      <c r="J56">
        <v>11242</v>
      </c>
      <c r="K56" t="s">
        <v>0</v>
      </c>
      <c r="L56">
        <v>9.116009</v>
      </c>
      <c r="M56">
        <v>6.4000000000000003E-3</v>
      </c>
      <c r="N56">
        <v>-1</v>
      </c>
      <c r="O56">
        <v>3.1699999999999999E-2</v>
      </c>
      <c r="P56" s="114">
        <v>1</v>
      </c>
      <c r="Q56">
        <v>12690</v>
      </c>
      <c r="R56" t="s">
        <v>7</v>
      </c>
      <c r="S56">
        <v>9.1161209999999997</v>
      </c>
      <c r="T56">
        <v>1.5788</v>
      </c>
      <c r="U56">
        <v>1</v>
      </c>
      <c r="V56">
        <v>-0.16880000000000001</v>
      </c>
    </row>
  </sheetData>
  <mergeCells count="8">
    <mergeCell ref="A15:A29"/>
    <mergeCell ref="A32:A43"/>
    <mergeCell ref="A44:A56"/>
    <mergeCell ref="A30:A31"/>
    <mergeCell ref="P5:V5"/>
    <mergeCell ref="A5:A6"/>
    <mergeCell ref="I5:O5"/>
    <mergeCell ref="A7:A14"/>
  </mergeCells>
  <conditionalFormatting sqref="D15:D29">
    <cfRule type="cellIs" dxfId="3" priority="3" operator="lessThan">
      <formula>$J$3</formula>
    </cfRule>
    <cfRule type="cellIs" dxfId="2" priority="4" operator="greaterThan">
      <formula>$K$3</formula>
    </cfRule>
  </conditionalFormatting>
  <conditionalFormatting sqref="F15:F29">
    <cfRule type="cellIs" dxfId="1" priority="1" operator="lessThan">
      <formula>$J$3</formula>
    </cfRule>
    <cfRule type="cellIs" dxfId="0" priority="2" operator="greaterThan">
      <formula>$K$3</formula>
    </cfRule>
  </conditionalFormatting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305"/>
  <sheetViews>
    <sheetView workbookViewId="0">
      <selection activeCell="A3" sqref="A3:A4"/>
    </sheetView>
  </sheetViews>
  <sheetFormatPr defaultRowHeight="15" x14ac:dyDescent="0.25"/>
  <cols>
    <col min="1" max="1" width="10" customWidth="1"/>
    <col min="2" max="2" width="12.140625" customWidth="1"/>
    <col min="3" max="3" width="13.28515625" customWidth="1"/>
    <col min="4" max="4" width="19.140625" customWidth="1"/>
    <col min="5" max="5" width="14.5703125" customWidth="1"/>
    <col min="6" max="6" width="9.85546875" customWidth="1"/>
    <col min="8" max="8" width="9.7109375" customWidth="1"/>
    <col min="9" max="9" width="12.28515625" customWidth="1"/>
    <col min="10" max="10" width="19" customWidth="1"/>
    <col min="11" max="11" width="14.42578125" customWidth="1"/>
  </cols>
  <sheetData>
    <row r="1" spans="1:13" x14ac:dyDescent="0.25">
      <c r="A1" s="1" t="s">
        <v>22</v>
      </c>
      <c r="F1" s="8"/>
      <c r="G1" s="8"/>
      <c r="H1" s="8"/>
      <c r="I1" s="8"/>
      <c r="J1" s="8"/>
      <c r="K1" s="8"/>
    </row>
    <row r="2" spans="1:13" ht="15.75" thickBot="1" x14ac:dyDescent="0.3">
      <c r="F2" s="8"/>
      <c r="G2" s="8"/>
      <c r="H2" s="8"/>
      <c r="I2" s="8"/>
      <c r="J2" s="8"/>
      <c r="K2" s="8"/>
    </row>
    <row r="3" spans="1:13" x14ac:dyDescent="0.25">
      <c r="A3" s="183" t="s">
        <v>33</v>
      </c>
      <c r="B3" s="28" t="s">
        <v>23</v>
      </c>
      <c r="C3" s="28" t="s">
        <v>27</v>
      </c>
      <c r="D3" s="28" t="s">
        <v>24</v>
      </c>
      <c r="E3" s="29" t="s">
        <v>25</v>
      </c>
      <c r="F3" s="6"/>
      <c r="G3" s="180" t="s">
        <v>158</v>
      </c>
      <c r="H3" s="180"/>
      <c r="I3" s="180"/>
      <c r="J3" s="180"/>
      <c r="K3" s="180"/>
      <c r="L3" s="180"/>
      <c r="M3" s="180"/>
    </row>
    <row r="4" spans="1:13" x14ac:dyDescent="0.25">
      <c r="A4" s="184"/>
      <c r="B4" s="31" t="s">
        <v>20</v>
      </c>
      <c r="C4" s="31" t="s">
        <v>26</v>
      </c>
      <c r="D4" s="31" t="s">
        <v>32</v>
      </c>
      <c r="E4" s="32" t="s">
        <v>32</v>
      </c>
      <c r="G4" s="9" t="s">
        <v>161</v>
      </c>
      <c r="H4" s="9" t="s">
        <v>162</v>
      </c>
      <c r="I4" s="9" t="s">
        <v>44</v>
      </c>
      <c r="J4" s="9" t="s">
        <v>19</v>
      </c>
      <c r="K4" s="9" t="s">
        <v>163</v>
      </c>
      <c r="L4" s="9" t="s">
        <v>164</v>
      </c>
      <c r="M4" s="9" t="s">
        <v>165</v>
      </c>
    </row>
    <row r="5" spans="1:13" ht="15" customHeight="1" x14ac:dyDescent="0.25">
      <c r="A5" s="171" t="s">
        <v>232</v>
      </c>
      <c r="B5" s="169">
        <v>5.55626</v>
      </c>
      <c r="C5" s="170">
        <v>1</v>
      </c>
      <c r="D5" s="54" t="str">
        <f>CONCATENATE(MROUND(K5*1000,1)," ",IF(L5=1,"vpravo","vlevo"))</f>
        <v>4 vlevo</v>
      </c>
      <c r="E5" s="85">
        <f>M5*1000</f>
        <v>20.7</v>
      </c>
      <c r="F5" s="42"/>
      <c r="G5">
        <v>1</v>
      </c>
      <c r="H5">
        <v>10721</v>
      </c>
      <c r="I5" t="s">
        <v>235</v>
      </c>
      <c r="J5">
        <v>5.557175</v>
      </c>
      <c r="K5">
        <v>4.1999999999999997E-3</v>
      </c>
      <c r="L5">
        <v>-1</v>
      </c>
      <c r="M5">
        <v>2.07E-2</v>
      </c>
    </row>
    <row r="6" spans="1:13" x14ac:dyDescent="0.25">
      <c r="A6" s="172"/>
      <c r="B6" s="169"/>
      <c r="C6" s="170"/>
      <c r="D6" s="54" t="str">
        <f t="shared" ref="D6:D36" si="0">CONCATENATE(MROUND(K6*1000,1)," ",IF(L6=1,"vpravo","vlevo"))</f>
        <v>3 vlevo</v>
      </c>
      <c r="E6" s="85">
        <f t="shared" ref="E6:E36" si="1">M6*1000</f>
        <v>10.200000000000001</v>
      </c>
      <c r="F6" s="42"/>
      <c r="G6">
        <v>1</v>
      </c>
      <c r="H6">
        <v>10722</v>
      </c>
      <c r="I6" t="s">
        <v>0</v>
      </c>
      <c r="J6">
        <v>5.5633889999999999</v>
      </c>
      <c r="K6">
        <v>2.8999999999999998E-3</v>
      </c>
      <c r="L6">
        <v>-1</v>
      </c>
      <c r="M6">
        <v>1.0200000000000001E-2</v>
      </c>
    </row>
    <row r="7" spans="1:13" x14ac:dyDescent="0.25">
      <c r="A7" s="172"/>
      <c r="B7" s="169"/>
      <c r="C7" s="170"/>
      <c r="D7" s="54" t="str">
        <f t="shared" si="0"/>
        <v>10 vlevo</v>
      </c>
      <c r="E7" s="85">
        <f t="shared" si="1"/>
        <v>24.6</v>
      </c>
      <c r="F7" s="42"/>
      <c r="G7">
        <v>1</v>
      </c>
      <c r="H7">
        <v>10723</v>
      </c>
      <c r="I7" t="s">
        <v>0</v>
      </c>
      <c r="J7">
        <v>5.5712869999999999</v>
      </c>
      <c r="K7">
        <v>1.01E-2</v>
      </c>
      <c r="L7">
        <v>-1</v>
      </c>
      <c r="M7">
        <v>2.46E-2</v>
      </c>
    </row>
    <row r="8" spans="1:13" x14ac:dyDescent="0.25">
      <c r="A8" s="172"/>
      <c r="B8" s="169"/>
      <c r="C8" s="170"/>
      <c r="D8" s="54" t="str">
        <f t="shared" si="0"/>
        <v>2 vpravo</v>
      </c>
      <c r="E8" s="85">
        <f t="shared" si="1"/>
        <v>42.1</v>
      </c>
      <c r="F8" s="42"/>
      <c r="G8">
        <v>1</v>
      </c>
      <c r="H8">
        <v>10724</v>
      </c>
      <c r="I8" t="s">
        <v>0</v>
      </c>
      <c r="J8">
        <v>5.5791370000000002</v>
      </c>
      <c r="K8">
        <v>1.5E-3</v>
      </c>
      <c r="L8">
        <v>1</v>
      </c>
      <c r="M8">
        <v>4.2099999999999999E-2</v>
      </c>
    </row>
    <row r="9" spans="1:13" x14ac:dyDescent="0.25">
      <c r="A9" s="172"/>
      <c r="B9" s="169"/>
      <c r="C9" s="170"/>
      <c r="D9" s="54" t="str">
        <f t="shared" si="0"/>
        <v>9 vlevo</v>
      </c>
      <c r="E9" s="85">
        <f t="shared" si="1"/>
        <v>60.3</v>
      </c>
      <c r="F9" s="42"/>
      <c r="G9">
        <v>1</v>
      </c>
      <c r="H9">
        <v>10725</v>
      </c>
      <c r="I9" t="s">
        <v>0</v>
      </c>
      <c r="J9">
        <v>5.5814370000000002</v>
      </c>
      <c r="K9">
        <v>8.6999999999999994E-3</v>
      </c>
      <c r="L9">
        <v>-1</v>
      </c>
      <c r="M9">
        <v>6.0299999999999999E-2</v>
      </c>
    </row>
    <row r="10" spans="1:13" x14ac:dyDescent="0.25">
      <c r="A10" s="172"/>
      <c r="B10" s="169"/>
      <c r="C10" s="170"/>
      <c r="D10" s="54" t="str">
        <f t="shared" si="0"/>
        <v>11 vlevo</v>
      </c>
      <c r="E10" s="85">
        <f t="shared" si="1"/>
        <v>53.8</v>
      </c>
      <c r="F10" s="42"/>
      <c r="G10">
        <v>1</v>
      </c>
      <c r="H10">
        <v>10726</v>
      </c>
      <c r="I10" t="s">
        <v>0</v>
      </c>
      <c r="J10">
        <v>5.5848230000000001</v>
      </c>
      <c r="K10">
        <v>1.12E-2</v>
      </c>
      <c r="L10">
        <v>-1</v>
      </c>
      <c r="M10">
        <v>5.3800000000000001E-2</v>
      </c>
    </row>
    <row r="11" spans="1:13" x14ac:dyDescent="0.25">
      <c r="A11" s="172"/>
      <c r="B11" s="169"/>
      <c r="C11" s="170"/>
      <c r="D11" s="54" t="str">
        <f t="shared" si="0"/>
        <v>9 vpravo</v>
      </c>
      <c r="E11" s="85">
        <f t="shared" si="1"/>
        <v>64.699999999999989</v>
      </c>
      <c r="F11" s="42"/>
      <c r="G11">
        <v>1</v>
      </c>
      <c r="H11">
        <v>10727</v>
      </c>
      <c r="I11" t="s">
        <v>236</v>
      </c>
      <c r="J11">
        <v>5.5894500000000003</v>
      </c>
      <c r="K11">
        <v>8.5000000000000006E-3</v>
      </c>
      <c r="L11">
        <v>1</v>
      </c>
      <c r="M11">
        <v>6.4699999999999994E-2</v>
      </c>
    </row>
    <row r="12" spans="1:13" x14ac:dyDescent="0.25">
      <c r="A12" s="172"/>
      <c r="B12" s="169">
        <v>5.5894909999999998</v>
      </c>
      <c r="C12" s="170">
        <v>2</v>
      </c>
      <c r="D12" s="54" t="str">
        <f t="shared" si="0"/>
        <v>9 vpravo</v>
      </c>
      <c r="E12" s="85">
        <f t="shared" si="1"/>
        <v>64.699999999999989</v>
      </c>
      <c r="F12" s="42"/>
      <c r="G12">
        <v>1</v>
      </c>
      <c r="H12">
        <v>10727</v>
      </c>
      <c r="I12" t="s">
        <v>236</v>
      </c>
      <c r="J12">
        <v>5.5894500000000003</v>
      </c>
      <c r="K12">
        <v>8.5000000000000006E-3</v>
      </c>
      <c r="L12">
        <v>1</v>
      </c>
      <c r="M12">
        <v>6.4699999999999994E-2</v>
      </c>
    </row>
    <row r="13" spans="1:13" x14ac:dyDescent="0.25">
      <c r="A13" s="172"/>
      <c r="B13" s="169"/>
      <c r="C13" s="170"/>
      <c r="D13" s="54" t="str">
        <f t="shared" si="0"/>
        <v>7 vlevo</v>
      </c>
      <c r="E13" s="85">
        <f t="shared" si="1"/>
        <v>59.3</v>
      </c>
      <c r="F13" s="42"/>
      <c r="G13">
        <v>1</v>
      </c>
      <c r="H13">
        <v>10728</v>
      </c>
      <c r="I13" t="s">
        <v>0</v>
      </c>
      <c r="J13">
        <v>5.5963329999999996</v>
      </c>
      <c r="K13">
        <v>7.1000000000000004E-3</v>
      </c>
      <c r="L13">
        <v>-1</v>
      </c>
      <c r="M13">
        <v>5.9299999999999999E-2</v>
      </c>
    </row>
    <row r="14" spans="1:13" x14ac:dyDescent="0.25">
      <c r="A14" s="172"/>
      <c r="B14" s="169"/>
      <c r="C14" s="170"/>
      <c r="D14" s="54" t="str">
        <f t="shared" si="0"/>
        <v>4 vlevo</v>
      </c>
      <c r="E14" s="85">
        <f t="shared" si="1"/>
        <v>65</v>
      </c>
      <c r="F14" s="42"/>
      <c r="G14">
        <v>1</v>
      </c>
      <c r="H14">
        <v>10729</v>
      </c>
      <c r="I14" t="s">
        <v>0</v>
      </c>
      <c r="J14">
        <v>5.6021299999999998</v>
      </c>
      <c r="K14">
        <v>3.8999999999999998E-3</v>
      </c>
      <c r="L14">
        <v>-1</v>
      </c>
      <c r="M14">
        <v>6.5000000000000002E-2</v>
      </c>
    </row>
    <row r="15" spans="1:13" x14ac:dyDescent="0.25">
      <c r="A15" s="172"/>
      <c r="B15" s="169"/>
      <c r="C15" s="170"/>
      <c r="D15" s="54" t="str">
        <f t="shared" si="0"/>
        <v>3 vpravo</v>
      </c>
      <c r="E15" s="85">
        <f t="shared" si="1"/>
        <v>73.800000000000011</v>
      </c>
      <c r="F15" s="42"/>
      <c r="G15">
        <v>1</v>
      </c>
      <c r="H15">
        <v>10730</v>
      </c>
      <c r="I15" t="s">
        <v>0</v>
      </c>
      <c r="J15">
        <v>5.6075290000000004</v>
      </c>
      <c r="K15">
        <v>2.7000000000000001E-3</v>
      </c>
      <c r="L15">
        <v>1</v>
      </c>
      <c r="M15">
        <v>7.3800000000000004E-2</v>
      </c>
    </row>
    <row r="16" spans="1:13" x14ac:dyDescent="0.25">
      <c r="A16" s="172"/>
      <c r="B16" s="169"/>
      <c r="C16" s="170"/>
      <c r="D16" s="54" t="str">
        <f t="shared" si="0"/>
        <v>8 vpravo</v>
      </c>
      <c r="E16" s="85">
        <f t="shared" si="1"/>
        <v>81.8</v>
      </c>
      <c r="F16" s="42"/>
      <c r="G16">
        <v>1</v>
      </c>
      <c r="H16">
        <v>10731</v>
      </c>
      <c r="I16" t="s">
        <v>0</v>
      </c>
      <c r="J16">
        <v>5.6119079999999997</v>
      </c>
      <c r="K16">
        <v>7.4999999999999997E-3</v>
      </c>
      <c r="L16">
        <v>1</v>
      </c>
      <c r="M16">
        <v>8.1799999999999998E-2</v>
      </c>
    </row>
    <row r="17" spans="1:13" x14ac:dyDescent="0.25">
      <c r="A17" s="172"/>
      <c r="B17" s="169"/>
      <c r="C17" s="170"/>
      <c r="D17" s="54" t="str">
        <f t="shared" si="0"/>
        <v>0 vlevo</v>
      </c>
      <c r="E17" s="85">
        <f t="shared" si="1"/>
        <v>73.2</v>
      </c>
      <c r="F17" s="42"/>
      <c r="G17">
        <v>1</v>
      </c>
      <c r="H17">
        <v>10732</v>
      </c>
      <c r="I17" t="s">
        <v>6</v>
      </c>
      <c r="J17">
        <v>5.6147099999999996</v>
      </c>
      <c r="K17">
        <v>2.0000000000000001E-4</v>
      </c>
      <c r="L17">
        <v>-1</v>
      </c>
      <c r="M17">
        <v>7.3200000000000001E-2</v>
      </c>
    </row>
    <row r="18" spans="1:13" x14ac:dyDescent="0.25">
      <c r="A18" s="172"/>
      <c r="B18" s="169">
        <v>6.067717</v>
      </c>
      <c r="C18" s="170">
        <v>6</v>
      </c>
      <c r="D18" s="54" t="str">
        <f t="shared" si="0"/>
        <v>3 vlevo</v>
      </c>
      <c r="E18" s="85">
        <f t="shared" si="1"/>
        <v>44.699999999999996</v>
      </c>
      <c r="F18" s="2"/>
      <c r="G18">
        <v>1</v>
      </c>
      <c r="H18">
        <v>10790</v>
      </c>
      <c r="I18" t="s">
        <v>237</v>
      </c>
      <c r="J18">
        <v>6.0405810000000004</v>
      </c>
      <c r="K18">
        <v>2.8999999999999998E-3</v>
      </c>
      <c r="L18">
        <v>-1</v>
      </c>
      <c r="M18">
        <v>4.4699999999999997E-2</v>
      </c>
    </row>
    <row r="19" spans="1:13" x14ac:dyDescent="0.25">
      <c r="A19" s="172"/>
      <c r="B19" s="169"/>
      <c r="C19" s="170"/>
      <c r="D19" s="54" t="str">
        <f t="shared" si="0"/>
        <v>4 vpravo</v>
      </c>
      <c r="E19" s="85">
        <f t="shared" si="1"/>
        <v>53.8</v>
      </c>
      <c r="F19" s="2"/>
      <c r="G19">
        <v>1</v>
      </c>
      <c r="H19">
        <v>10791</v>
      </c>
      <c r="I19" t="s">
        <v>4</v>
      </c>
      <c r="J19">
        <v>6.0451569999999997</v>
      </c>
      <c r="K19">
        <v>4.1000000000000003E-3</v>
      </c>
      <c r="L19">
        <v>1</v>
      </c>
      <c r="M19">
        <v>5.3800000000000001E-2</v>
      </c>
    </row>
    <row r="20" spans="1:13" x14ac:dyDescent="0.25">
      <c r="A20" s="172"/>
      <c r="B20" s="169"/>
      <c r="C20" s="170"/>
      <c r="D20" s="54" t="str">
        <f t="shared" si="0"/>
        <v>10 vpravo</v>
      </c>
      <c r="E20" s="85">
        <f t="shared" si="1"/>
        <v>48.599999999999994</v>
      </c>
      <c r="F20" s="2"/>
      <c r="G20">
        <v>1</v>
      </c>
      <c r="H20">
        <v>10792</v>
      </c>
      <c r="I20" t="s">
        <v>0</v>
      </c>
      <c r="J20">
        <v>6.050033</v>
      </c>
      <c r="K20">
        <v>1.03E-2</v>
      </c>
      <c r="L20">
        <v>1</v>
      </c>
      <c r="M20">
        <v>4.8599999999999997E-2</v>
      </c>
    </row>
    <row r="21" spans="1:13" x14ac:dyDescent="0.25">
      <c r="A21" s="172"/>
      <c r="B21" s="169"/>
      <c r="C21" s="170"/>
      <c r="D21" s="54" t="str">
        <f t="shared" si="0"/>
        <v>2 vpravo</v>
      </c>
      <c r="E21" s="85">
        <f t="shared" si="1"/>
        <v>49.2</v>
      </c>
      <c r="F21" s="2"/>
      <c r="G21">
        <v>1</v>
      </c>
      <c r="H21">
        <v>10793</v>
      </c>
      <c r="I21" t="s">
        <v>4</v>
      </c>
      <c r="J21">
        <v>6.0545770000000001</v>
      </c>
      <c r="K21">
        <v>2.3E-3</v>
      </c>
      <c r="L21">
        <v>1</v>
      </c>
      <c r="M21">
        <v>4.9200000000000001E-2</v>
      </c>
    </row>
    <row r="22" spans="1:13" x14ac:dyDescent="0.25">
      <c r="A22" s="172"/>
      <c r="B22" s="169"/>
      <c r="C22" s="170"/>
      <c r="D22" s="54" t="str">
        <f t="shared" si="0"/>
        <v>3 vlevo</v>
      </c>
      <c r="E22" s="85">
        <f t="shared" si="1"/>
        <v>34</v>
      </c>
      <c r="F22" s="2"/>
      <c r="G22">
        <v>1</v>
      </c>
      <c r="H22">
        <v>10794</v>
      </c>
      <c r="I22" t="s">
        <v>0</v>
      </c>
      <c r="J22">
        <v>6.0611309999999996</v>
      </c>
      <c r="K22">
        <v>3.0000000000000001E-3</v>
      </c>
      <c r="L22">
        <v>-1</v>
      </c>
      <c r="M22">
        <v>3.4000000000000002E-2</v>
      </c>
    </row>
    <row r="23" spans="1:13" x14ac:dyDescent="0.25">
      <c r="A23" s="172"/>
      <c r="B23" s="169"/>
      <c r="C23" s="170"/>
      <c r="D23" s="54" t="str">
        <f t="shared" si="0"/>
        <v>0 vpravo</v>
      </c>
      <c r="E23" s="85">
        <f t="shared" si="1"/>
        <v>25.5</v>
      </c>
      <c r="F23" s="2"/>
      <c r="G23">
        <v>1</v>
      </c>
      <c r="H23">
        <v>10795</v>
      </c>
      <c r="I23" t="s">
        <v>238</v>
      </c>
      <c r="J23">
        <v>6.0677500000000002</v>
      </c>
      <c r="K23">
        <v>2.0000000000000001E-4</v>
      </c>
      <c r="L23">
        <v>1</v>
      </c>
      <c r="M23">
        <v>2.5499999999999998E-2</v>
      </c>
    </row>
    <row r="24" spans="1:13" x14ac:dyDescent="0.25">
      <c r="A24" s="172"/>
      <c r="B24" s="169">
        <v>6.1009479999999998</v>
      </c>
      <c r="C24" s="170">
        <v>7</v>
      </c>
      <c r="D24" s="54" t="str">
        <f t="shared" si="0"/>
        <v>0 vpravo</v>
      </c>
      <c r="E24" s="85">
        <f t="shared" si="1"/>
        <v>25.5</v>
      </c>
      <c r="F24" s="2"/>
      <c r="G24">
        <v>1</v>
      </c>
      <c r="H24">
        <v>10795</v>
      </c>
      <c r="I24" t="s">
        <v>238</v>
      </c>
      <c r="J24">
        <v>6.0677500000000002</v>
      </c>
      <c r="K24">
        <v>2.0000000000000001E-4</v>
      </c>
      <c r="L24">
        <v>1</v>
      </c>
      <c r="M24">
        <v>2.5499999999999998E-2</v>
      </c>
    </row>
    <row r="25" spans="1:13" x14ac:dyDescent="0.25">
      <c r="A25" s="172"/>
      <c r="B25" s="169"/>
      <c r="C25" s="170"/>
      <c r="D25" s="54" t="str">
        <f t="shared" si="0"/>
        <v>2 vpravo</v>
      </c>
      <c r="E25" s="85">
        <f t="shared" si="1"/>
        <v>29.9</v>
      </c>
      <c r="F25" s="2"/>
      <c r="G25">
        <v>1</v>
      </c>
      <c r="H25">
        <v>10796</v>
      </c>
      <c r="I25" t="s">
        <v>0</v>
      </c>
      <c r="J25">
        <v>6.0724030000000004</v>
      </c>
      <c r="K25">
        <v>2E-3</v>
      </c>
      <c r="L25">
        <v>1</v>
      </c>
      <c r="M25">
        <v>2.9899999999999999E-2</v>
      </c>
    </row>
    <row r="26" spans="1:13" x14ac:dyDescent="0.25">
      <c r="A26" s="172"/>
      <c r="B26" s="169"/>
      <c r="C26" s="170"/>
      <c r="D26" s="54" t="str">
        <f t="shared" si="0"/>
        <v>10 vpravo</v>
      </c>
      <c r="E26" s="85">
        <f t="shared" si="1"/>
        <v>25.4</v>
      </c>
      <c r="F26" s="2"/>
      <c r="G26">
        <v>1</v>
      </c>
      <c r="H26">
        <v>10797</v>
      </c>
      <c r="I26" t="s">
        <v>0</v>
      </c>
      <c r="J26">
        <v>6.079879</v>
      </c>
      <c r="K26">
        <v>9.4999999999999998E-3</v>
      </c>
      <c r="L26">
        <v>1</v>
      </c>
      <c r="M26">
        <v>2.5399999999999999E-2</v>
      </c>
    </row>
    <row r="27" spans="1:13" x14ac:dyDescent="0.25">
      <c r="A27" s="172"/>
      <c r="B27" s="169"/>
      <c r="C27" s="170"/>
      <c r="D27" s="54" t="str">
        <f t="shared" si="0"/>
        <v>11 vlevo</v>
      </c>
      <c r="E27" s="85">
        <f t="shared" si="1"/>
        <v>28.6</v>
      </c>
      <c r="F27" s="2"/>
      <c r="G27">
        <v>1</v>
      </c>
      <c r="H27">
        <v>10798</v>
      </c>
      <c r="I27" t="s">
        <v>0</v>
      </c>
      <c r="J27">
        <v>6.0880169999999998</v>
      </c>
      <c r="K27">
        <v>1.0999999999999999E-2</v>
      </c>
      <c r="L27">
        <v>-1</v>
      </c>
      <c r="M27">
        <v>2.86E-2</v>
      </c>
    </row>
    <row r="28" spans="1:13" x14ac:dyDescent="0.25">
      <c r="A28" s="172"/>
      <c r="B28" s="169"/>
      <c r="C28" s="170"/>
      <c r="D28" s="54" t="str">
        <f t="shared" si="0"/>
        <v>4 vlevo</v>
      </c>
      <c r="E28" s="85">
        <f t="shared" si="1"/>
        <v>39.800000000000004</v>
      </c>
      <c r="F28" s="2"/>
      <c r="G28">
        <v>1</v>
      </c>
      <c r="H28">
        <v>10799</v>
      </c>
      <c r="I28" t="s">
        <v>0</v>
      </c>
      <c r="J28">
        <v>6.0942550000000004</v>
      </c>
      <c r="K28">
        <v>3.5999999999999999E-3</v>
      </c>
      <c r="L28">
        <v>-1</v>
      </c>
      <c r="M28">
        <v>3.9800000000000002E-2</v>
      </c>
    </row>
    <row r="29" spans="1:13" ht="15.75" thickBot="1" x14ac:dyDescent="0.3">
      <c r="A29" s="173"/>
      <c r="B29" s="181"/>
      <c r="C29" s="182"/>
      <c r="D29" s="56" t="str">
        <f t="shared" si="0"/>
        <v>1 vpravo</v>
      </c>
      <c r="E29" s="87">
        <f t="shared" si="1"/>
        <v>47.1</v>
      </c>
      <c r="F29" s="2"/>
      <c r="G29">
        <v>1</v>
      </c>
      <c r="H29">
        <v>10800</v>
      </c>
      <c r="I29" t="s">
        <v>239</v>
      </c>
      <c r="J29">
        <v>6.1009460000000004</v>
      </c>
      <c r="K29">
        <v>1E-3</v>
      </c>
      <c r="L29">
        <v>1</v>
      </c>
      <c r="M29">
        <v>4.7100000000000003E-2</v>
      </c>
    </row>
    <row r="30" spans="1:13" x14ac:dyDescent="0.25">
      <c r="A30" s="185" t="s">
        <v>33</v>
      </c>
      <c r="B30" s="93" t="s">
        <v>23</v>
      </c>
      <c r="C30" s="93" t="s">
        <v>27</v>
      </c>
      <c r="D30" s="76" t="s">
        <v>24</v>
      </c>
      <c r="E30" s="94" t="s">
        <v>25</v>
      </c>
      <c r="F30" s="2"/>
    </row>
    <row r="31" spans="1:13" x14ac:dyDescent="0.25">
      <c r="A31" s="186"/>
      <c r="B31" s="95" t="s">
        <v>20</v>
      </c>
      <c r="C31" s="95" t="s">
        <v>26</v>
      </c>
      <c r="D31" s="62" t="s">
        <v>32</v>
      </c>
      <c r="E31" s="96" t="s">
        <v>32</v>
      </c>
      <c r="F31" s="2"/>
    </row>
    <row r="32" spans="1:13" ht="15" customHeight="1" x14ac:dyDescent="0.25">
      <c r="A32" s="171" t="s">
        <v>233</v>
      </c>
      <c r="B32" s="169">
        <v>8.9040560000000006</v>
      </c>
      <c r="C32" s="170">
        <v>1</v>
      </c>
      <c r="D32" s="54" t="str">
        <f t="shared" si="0"/>
        <v>33 vlevo</v>
      </c>
      <c r="E32" s="85">
        <f t="shared" si="1"/>
        <v>30.3</v>
      </c>
      <c r="F32" s="2"/>
      <c r="G32">
        <v>1</v>
      </c>
      <c r="H32">
        <v>11209</v>
      </c>
      <c r="I32" t="s">
        <v>240</v>
      </c>
      <c r="J32">
        <v>8.9040540000000004</v>
      </c>
      <c r="K32">
        <v>3.27E-2</v>
      </c>
      <c r="L32">
        <v>-1</v>
      </c>
      <c r="M32">
        <v>3.0300000000000001E-2</v>
      </c>
    </row>
    <row r="33" spans="1:13" x14ac:dyDescent="0.25">
      <c r="A33" s="172"/>
      <c r="B33" s="169"/>
      <c r="C33" s="170"/>
      <c r="D33" s="54" t="str">
        <f t="shared" si="0"/>
        <v>28 vlevo</v>
      </c>
      <c r="E33" s="85">
        <f t="shared" si="1"/>
        <v>31.9</v>
      </c>
      <c r="F33" s="2"/>
      <c r="G33">
        <v>1</v>
      </c>
      <c r="H33">
        <v>11210</v>
      </c>
      <c r="I33" t="s">
        <v>2</v>
      </c>
      <c r="J33">
        <v>8.9050309999999993</v>
      </c>
      <c r="K33">
        <v>2.7699999999999999E-2</v>
      </c>
      <c r="L33">
        <v>-1</v>
      </c>
      <c r="M33">
        <v>3.1899999999999998E-2</v>
      </c>
    </row>
    <row r="34" spans="1:13" x14ac:dyDescent="0.25">
      <c r="A34" s="172"/>
      <c r="B34" s="169"/>
      <c r="C34" s="170"/>
      <c r="D34" s="54" t="str">
        <f t="shared" si="0"/>
        <v>22 vlevo</v>
      </c>
      <c r="E34" s="85">
        <f t="shared" si="1"/>
        <v>24.5</v>
      </c>
      <c r="F34" s="2"/>
      <c r="G34">
        <v>1</v>
      </c>
      <c r="H34">
        <v>11211</v>
      </c>
      <c r="I34" t="s">
        <v>0</v>
      </c>
      <c r="J34">
        <v>8.9105919999999994</v>
      </c>
      <c r="K34">
        <v>2.2100000000000002E-2</v>
      </c>
      <c r="L34">
        <v>-1</v>
      </c>
      <c r="M34">
        <v>2.4500000000000001E-2</v>
      </c>
    </row>
    <row r="35" spans="1:13" x14ac:dyDescent="0.25">
      <c r="A35" s="172"/>
      <c r="B35" s="169"/>
      <c r="C35" s="170"/>
      <c r="D35" s="54" t="str">
        <f t="shared" si="0"/>
        <v>12 vlevo</v>
      </c>
      <c r="E35" s="85">
        <f t="shared" si="1"/>
        <v>21.5</v>
      </c>
      <c r="F35" s="2"/>
      <c r="G35">
        <v>1</v>
      </c>
      <c r="H35">
        <v>11212</v>
      </c>
      <c r="I35" t="s">
        <v>0</v>
      </c>
      <c r="J35">
        <v>8.9181950000000008</v>
      </c>
      <c r="K35">
        <v>1.24E-2</v>
      </c>
      <c r="L35">
        <v>-1</v>
      </c>
      <c r="M35">
        <v>2.1499999999999998E-2</v>
      </c>
    </row>
    <row r="36" spans="1:13" x14ac:dyDescent="0.25">
      <c r="A36" s="172"/>
      <c r="B36" s="169"/>
      <c r="C36" s="170"/>
      <c r="D36" s="54" t="str">
        <f t="shared" si="0"/>
        <v>21 vlevo</v>
      </c>
      <c r="E36" s="85">
        <f t="shared" si="1"/>
        <v>32.800000000000004</v>
      </c>
      <c r="F36" s="2"/>
      <c r="G36">
        <v>1</v>
      </c>
      <c r="H36">
        <v>11213</v>
      </c>
      <c r="I36" t="s">
        <v>0</v>
      </c>
      <c r="J36">
        <v>8.9264690000000009</v>
      </c>
      <c r="K36">
        <v>2.07E-2</v>
      </c>
      <c r="L36">
        <v>-1</v>
      </c>
      <c r="M36">
        <v>3.2800000000000003E-2</v>
      </c>
    </row>
    <row r="37" spans="1:13" x14ac:dyDescent="0.25">
      <c r="A37" s="172"/>
      <c r="B37" s="169"/>
      <c r="C37" s="170"/>
      <c r="D37" s="54" t="str">
        <f t="shared" ref="D37" si="2">CONCATENATE(MROUND(K37*1000,1)," ",IF(L37=1,"vpravo","vlevo"))</f>
        <v>18 vlevo</v>
      </c>
      <c r="E37" s="85">
        <f t="shared" ref="E37" si="3">M37*1000</f>
        <v>31.9</v>
      </c>
      <c r="F37" s="2"/>
      <c r="G37">
        <v>1</v>
      </c>
      <c r="H37">
        <v>11214</v>
      </c>
      <c r="I37" t="s">
        <v>9</v>
      </c>
      <c r="J37">
        <v>8.9292789999999993</v>
      </c>
      <c r="K37">
        <v>1.7500000000000002E-2</v>
      </c>
      <c r="L37">
        <v>-1</v>
      </c>
      <c r="M37">
        <v>3.1899999999999998E-2</v>
      </c>
    </row>
    <row r="38" spans="1:13" ht="15" customHeight="1" x14ac:dyDescent="0.25">
      <c r="A38" s="172"/>
      <c r="B38" s="169">
        <v>8.9642149999999994</v>
      </c>
      <c r="C38" s="170">
        <v>3</v>
      </c>
      <c r="D38" s="54" t="str">
        <f t="shared" ref="D38:D63" si="4">CONCATENATE(MROUND(K38*1000,1)," ",IF(L38=1,"vpravo","vlevo"))</f>
        <v>19 vpravo</v>
      </c>
      <c r="E38" s="85">
        <f t="shared" ref="E38:E63" si="5">M38*1000</f>
        <v>58.4</v>
      </c>
      <c r="F38" s="2"/>
      <c r="G38">
        <v>1</v>
      </c>
      <c r="H38">
        <v>11220</v>
      </c>
      <c r="I38" t="s">
        <v>241</v>
      </c>
      <c r="J38">
        <v>8.9642130000000009</v>
      </c>
      <c r="K38">
        <v>1.8499999999999999E-2</v>
      </c>
      <c r="L38">
        <v>1</v>
      </c>
      <c r="M38">
        <v>5.8400000000000001E-2</v>
      </c>
    </row>
    <row r="39" spans="1:13" x14ac:dyDescent="0.25">
      <c r="A39" s="172"/>
      <c r="B39" s="169"/>
      <c r="C39" s="170"/>
      <c r="D39" s="54" t="str">
        <f t="shared" si="4"/>
        <v>20 vpravo</v>
      </c>
      <c r="E39" s="85">
        <f t="shared" si="5"/>
        <v>26.200000000000003</v>
      </c>
      <c r="F39" s="2"/>
      <c r="G39">
        <v>1</v>
      </c>
      <c r="H39">
        <v>11221</v>
      </c>
      <c r="I39" t="s">
        <v>0</v>
      </c>
      <c r="J39">
        <v>8.9725889999999993</v>
      </c>
      <c r="K39">
        <v>1.9800000000000002E-2</v>
      </c>
      <c r="L39">
        <v>1</v>
      </c>
      <c r="M39">
        <v>2.6200000000000001E-2</v>
      </c>
    </row>
    <row r="40" spans="1:13" x14ac:dyDescent="0.25">
      <c r="A40" s="172"/>
      <c r="B40" s="169"/>
      <c r="C40" s="170"/>
      <c r="D40" s="54" t="str">
        <f t="shared" si="4"/>
        <v>10 vpravo</v>
      </c>
      <c r="E40" s="85">
        <f t="shared" si="5"/>
        <v>18.599999999999998</v>
      </c>
      <c r="F40" s="2"/>
      <c r="G40">
        <v>1</v>
      </c>
      <c r="H40">
        <v>11222</v>
      </c>
      <c r="I40" t="s">
        <v>0</v>
      </c>
      <c r="J40">
        <v>8.9804250000000003</v>
      </c>
      <c r="K40">
        <v>9.9000000000000008E-3</v>
      </c>
      <c r="L40">
        <v>1</v>
      </c>
      <c r="M40">
        <v>1.8599999999999998E-2</v>
      </c>
    </row>
    <row r="41" spans="1:13" x14ac:dyDescent="0.25">
      <c r="A41" s="172"/>
      <c r="B41" s="169"/>
      <c r="C41" s="170"/>
      <c r="D41" s="54" t="str">
        <f t="shared" si="4"/>
        <v>4 vpravo</v>
      </c>
      <c r="E41" s="85">
        <f t="shared" si="5"/>
        <v>13.299999999999999</v>
      </c>
      <c r="F41" s="2"/>
      <c r="G41">
        <v>1</v>
      </c>
      <c r="H41">
        <v>11223</v>
      </c>
      <c r="I41" t="s">
        <v>0</v>
      </c>
      <c r="J41">
        <v>8.9879610000000003</v>
      </c>
      <c r="K41">
        <v>3.5000000000000001E-3</v>
      </c>
      <c r="L41">
        <v>1</v>
      </c>
      <c r="M41">
        <v>1.3299999999999999E-2</v>
      </c>
    </row>
    <row r="42" spans="1:13" x14ac:dyDescent="0.25">
      <c r="A42" s="172"/>
      <c r="B42" s="169"/>
      <c r="C42" s="170"/>
      <c r="D42" s="54" t="str">
        <f t="shared" si="4"/>
        <v>7 vpravo</v>
      </c>
      <c r="E42" s="85">
        <f t="shared" si="5"/>
        <v>13.799999999999999</v>
      </c>
      <c r="F42" s="2"/>
      <c r="G42">
        <v>1</v>
      </c>
      <c r="H42">
        <v>11224</v>
      </c>
      <c r="I42" t="s">
        <v>0</v>
      </c>
      <c r="J42">
        <v>8.9924990000000005</v>
      </c>
      <c r="K42">
        <v>7.1000000000000004E-3</v>
      </c>
      <c r="L42">
        <v>1</v>
      </c>
      <c r="M42">
        <v>1.38E-2</v>
      </c>
    </row>
    <row r="43" spans="1:13" x14ac:dyDescent="0.25">
      <c r="A43" s="172"/>
      <c r="B43" s="169"/>
      <c r="C43" s="170"/>
      <c r="D43" s="54" t="str">
        <f t="shared" si="4"/>
        <v>1 vpravo</v>
      </c>
      <c r="E43" s="85">
        <f t="shared" si="5"/>
        <v>24.299999999999997</v>
      </c>
      <c r="F43" s="2"/>
      <c r="G43">
        <v>1</v>
      </c>
      <c r="H43">
        <v>11225</v>
      </c>
      <c r="I43" t="s">
        <v>242</v>
      </c>
      <c r="J43">
        <v>8.9974349999999994</v>
      </c>
      <c r="K43">
        <v>1.4E-3</v>
      </c>
      <c r="L43">
        <v>1</v>
      </c>
      <c r="M43">
        <v>2.4299999999999999E-2</v>
      </c>
    </row>
    <row r="44" spans="1:13" x14ac:dyDescent="0.25">
      <c r="A44" s="172"/>
      <c r="B44" s="169">
        <v>9.1830130000000008</v>
      </c>
      <c r="C44" s="170">
        <v>6</v>
      </c>
      <c r="D44" s="54" t="str">
        <f t="shared" si="4"/>
        <v>8 vlevo</v>
      </c>
      <c r="E44" s="85">
        <f t="shared" si="5"/>
        <v>20</v>
      </c>
      <c r="F44" s="2"/>
      <c r="G44">
        <v>1</v>
      </c>
      <c r="H44">
        <v>11250</v>
      </c>
      <c r="I44" t="s">
        <v>237</v>
      </c>
      <c r="J44">
        <v>9.1534659999999999</v>
      </c>
      <c r="K44">
        <v>8.0999999999999996E-3</v>
      </c>
      <c r="L44">
        <v>-1</v>
      </c>
      <c r="M44">
        <v>0.02</v>
      </c>
    </row>
    <row r="45" spans="1:13" x14ac:dyDescent="0.25">
      <c r="A45" s="172"/>
      <c r="B45" s="169"/>
      <c r="C45" s="170"/>
      <c r="D45" s="54" t="str">
        <f t="shared" si="4"/>
        <v>9 vlevo</v>
      </c>
      <c r="E45" s="85">
        <f t="shared" si="5"/>
        <v>20.299999999999997</v>
      </c>
      <c r="F45" s="2"/>
      <c r="G45">
        <v>1</v>
      </c>
      <c r="H45">
        <v>11251</v>
      </c>
      <c r="I45" t="s">
        <v>0</v>
      </c>
      <c r="J45">
        <v>9.1583140000000007</v>
      </c>
      <c r="K45">
        <v>9.1999999999999998E-3</v>
      </c>
      <c r="L45">
        <v>-1</v>
      </c>
      <c r="M45">
        <v>2.0299999999999999E-2</v>
      </c>
    </row>
    <row r="46" spans="1:13" x14ac:dyDescent="0.25">
      <c r="A46" s="172"/>
      <c r="B46" s="169"/>
      <c r="C46" s="170"/>
      <c r="D46" s="54" t="str">
        <f t="shared" si="4"/>
        <v>0 vlevo</v>
      </c>
      <c r="E46" s="85">
        <f t="shared" si="5"/>
        <v>40.5</v>
      </c>
      <c r="F46" s="2"/>
      <c r="G46">
        <v>1</v>
      </c>
      <c r="H46">
        <v>11252</v>
      </c>
      <c r="I46" t="s">
        <v>0</v>
      </c>
      <c r="J46">
        <v>9.1655730000000002</v>
      </c>
      <c r="K46">
        <v>4.0000000000000002E-4</v>
      </c>
      <c r="L46">
        <v>-1</v>
      </c>
      <c r="M46">
        <v>4.0500000000000001E-2</v>
      </c>
    </row>
    <row r="47" spans="1:13" x14ac:dyDescent="0.25">
      <c r="A47" s="172"/>
      <c r="B47" s="169"/>
      <c r="C47" s="170"/>
      <c r="D47" s="54" t="str">
        <f t="shared" si="4"/>
        <v>23 vpravo</v>
      </c>
      <c r="E47" s="85">
        <f t="shared" si="5"/>
        <v>63.2</v>
      </c>
      <c r="F47" s="2"/>
      <c r="G47">
        <v>1</v>
      </c>
      <c r="H47">
        <v>11253</v>
      </c>
      <c r="I47" t="s">
        <v>0</v>
      </c>
      <c r="J47">
        <v>9.1726770000000002</v>
      </c>
      <c r="K47">
        <v>2.3E-2</v>
      </c>
      <c r="L47">
        <v>1</v>
      </c>
      <c r="M47">
        <v>6.3200000000000006E-2</v>
      </c>
    </row>
    <row r="48" spans="1:13" x14ac:dyDescent="0.25">
      <c r="A48" s="172"/>
      <c r="B48" s="169"/>
      <c r="C48" s="170"/>
      <c r="D48" s="54" t="str">
        <f t="shared" si="4"/>
        <v>20 vpravo</v>
      </c>
      <c r="E48" s="85">
        <f t="shared" si="5"/>
        <v>76.099999999999994</v>
      </c>
      <c r="F48" s="2"/>
      <c r="G48">
        <v>1</v>
      </c>
      <c r="H48">
        <v>11254</v>
      </c>
      <c r="I48" t="s">
        <v>243</v>
      </c>
      <c r="J48">
        <v>9.1791440000000009</v>
      </c>
      <c r="K48">
        <v>1.9900000000000001E-2</v>
      </c>
      <c r="L48">
        <v>1</v>
      </c>
      <c r="M48">
        <v>7.6100000000000001E-2</v>
      </c>
    </row>
    <row r="49" spans="1:13" x14ac:dyDescent="0.25">
      <c r="A49" s="172"/>
      <c r="B49" s="169"/>
      <c r="C49" s="170"/>
      <c r="D49" s="54" t="str">
        <f t="shared" si="4"/>
        <v>3 vlevo</v>
      </c>
      <c r="E49" s="85">
        <f t="shared" si="5"/>
        <v>70.599999999999994</v>
      </c>
      <c r="F49" s="2"/>
      <c r="G49">
        <v>1</v>
      </c>
      <c r="H49">
        <v>11255</v>
      </c>
      <c r="I49" t="s">
        <v>244</v>
      </c>
      <c r="J49">
        <v>9.1830110000000005</v>
      </c>
      <c r="K49">
        <v>3.3E-3</v>
      </c>
      <c r="L49">
        <v>-1</v>
      </c>
      <c r="M49">
        <v>7.0599999999999996E-2</v>
      </c>
    </row>
    <row r="50" spans="1:13" x14ac:dyDescent="0.25">
      <c r="A50" s="172"/>
      <c r="B50" s="169">
        <v>9.2100670000000004</v>
      </c>
      <c r="C50" s="170">
        <v>7</v>
      </c>
      <c r="D50" s="54" t="str">
        <f t="shared" si="4"/>
        <v>3 vlevo</v>
      </c>
      <c r="E50" s="85">
        <f t="shared" si="5"/>
        <v>70.599999999999994</v>
      </c>
      <c r="F50" s="2"/>
      <c r="G50">
        <v>1</v>
      </c>
      <c r="H50">
        <v>11255</v>
      </c>
      <c r="I50" t="s">
        <v>244</v>
      </c>
      <c r="J50">
        <v>9.1830110000000005</v>
      </c>
      <c r="K50">
        <v>3.3E-3</v>
      </c>
      <c r="L50">
        <v>-1</v>
      </c>
      <c r="M50">
        <v>7.0599999999999996E-2</v>
      </c>
    </row>
    <row r="51" spans="1:13" x14ac:dyDescent="0.25">
      <c r="A51" s="172"/>
      <c r="B51" s="169"/>
      <c r="C51" s="170"/>
      <c r="D51" s="54" t="str">
        <f t="shared" si="4"/>
        <v>2 vpravo</v>
      </c>
      <c r="E51" s="85">
        <f t="shared" si="5"/>
        <v>50.2</v>
      </c>
      <c r="F51" s="2"/>
      <c r="G51">
        <v>1</v>
      </c>
      <c r="H51">
        <v>11256</v>
      </c>
      <c r="I51" t="s">
        <v>0</v>
      </c>
      <c r="J51">
        <v>9.1864760000000008</v>
      </c>
      <c r="K51">
        <v>1.6000000000000001E-3</v>
      </c>
      <c r="L51">
        <v>1</v>
      </c>
      <c r="M51">
        <v>5.0200000000000002E-2</v>
      </c>
    </row>
    <row r="52" spans="1:13" x14ac:dyDescent="0.25">
      <c r="A52" s="172"/>
      <c r="B52" s="169"/>
      <c r="C52" s="170"/>
      <c r="D52" s="54" t="str">
        <f t="shared" si="4"/>
        <v>11 vpravo</v>
      </c>
      <c r="E52" s="85">
        <f t="shared" si="5"/>
        <v>58.8</v>
      </c>
      <c r="F52" s="2"/>
      <c r="G52">
        <v>1</v>
      </c>
      <c r="H52">
        <v>11257</v>
      </c>
      <c r="I52" t="s">
        <v>0</v>
      </c>
      <c r="J52">
        <v>9.1912909999999997</v>
      </c>
      <c r="K52">
        <v>1.0500000000000001E-2</v>
      </c>
      <c r="L52">
        <v>1</v>
      </c>
      <c r="M52">
        <v>5.8799999999999998E-2</v>
      </c>
    </row>
    <row r="53" spans="1:13" x14ac:dyDescent="0.25">
      <c r="A53" s="172"/>
      <c r="B53" s="169"/>
      <c r="C53" s="170"/>
      <c r="D53" s="54" t="str">
        <f t="shared" si="4"/>
        <v>8 vpravo</v>
      </c>
      <c r="E53" s="85">
        <f t="shared" si="5"/>
        <v>48</v>
      </c>
      <c r="F53" s="2"/>
      <c r="G53">
        <v>1</v>
      </c>
      <c r="H53">
        <v>11258</v>
      </c>
      <c r="I53" t="s">
        <v>0</v>
      </c>
      <c r="J53">
        <v>9.1945250000000005</v>
      </c>
      <c r="K53">
        <v>8.3999999999999995E-3</v>
      </c>
      <c r="L53">
        <v>1</v>
      </c>
      <c r="M53">
        <v>4.8000000000000001E-2</v>
      </c>
    </row>
    <row r="54" spans="1:13" x14ac:dyDescent="0.25">
      <c r="A54" s="172"/>
      <c r="B54" s="169"/>
      <c r="C54" s="170"/>
      <c r="D54" s="54" t="str">
        <f t="shared" si="4"/>
        <v>28 vlevo</v>
      </c>
      <c r="E54" s="85">
        <f t="shared" si="5"/>
        <v>32.4</v>
      </c>
      <c r="F54" s="2"/>
      <c r="G54">
        <v>1</v>
      </c>
      <c r="H54">
        <v>11259</v>
      </c>
      <c r="I54" t="s">
        <v>0</v>
      </c>
      <c r="J54">
        <v>9.2023759999999992</v>
      </c>
      <c r="K54">
        <v>2.8000000000000001E-2</v>
      </c>
      <c r="L54">
        <v>-1</v>
      </c>
      <c r="M54">
        <v>3.2399999999999998E-2</v>
      </c>
    </row>
    <row r="55" spans="1:13" x14ac:dyDescent="0.25">
      <c r="A55" s="172"/>
      <c r="B55" s="169"/>
      <c r="C55" s="170"/>
      <c r="D55" s="54" t="str">
        <f t="shared" si="4"/>
        <v>34 vlevo</v>
      </c>
      <c r="E55" s="85">
        <f t="shared" si="5"/>
        <v>28.7</v>
      </c>
      <c r="F55" s="2"/>
      <c r="G55">
        <v>1</v>
      </c>
      <c r="H55">
        <v>11260</v>
      </c>
      <c r="I55" t="s">
        <v>2</v>
      </c>
      <c r="J55">
        <v>9.2043820000000007</v>
      </c>
      <c r="K55">
        <v>3.3700000000000001E-2</v>
      </c>
      <c r="L55">
        <v>-1</v>
      </c>
      <c r="M55">
        <v>2.87E-2</v>
      </c>
    </row>
    <row r="56" spans="1:13" x14ac:dyDescent="0.25">
      <c r="A56" s="172"/>
      <c r="B56" s="169"/>
      <c r="C56" s="170"/>
      <c r="D56" s="54" t="str">
        <f t="shared" si="4"/>
        <v>42 vlevo</v>
      </c>
      <c r="E56" s="85">
        <f t="shared" si="5"/>
        <v>22.700000000000003</v>
      </c>
      <c r="F56" s="2"/>
      <c r="G56">
        <v>1</v>
      </c>
      <c r="H56">
        <v>11261</v>
      </c>
      <c r="I56" t="s">
        <v>4</v>
      </c>
      <c r="J56">
        <v>9.2083899999999996</v>
      </c>
      <c r="K56">
        <v>4.24E-2</v>
      </c>
      <c r="L56">
        <v>-1</v>
      </c>
      <c r="M56">
        <v>2.2700000000000001E-2</v>
      </c>
    </row>
    <row r="57" spans="1:13" x14ac:dyDescent="0.25">
      <c r="A57" s="172"/>
      <c r="B57" s="169"/>
      <c r="C57" s="170"/>
      <c r="D57" s="54" t="str">
        <f t="shared" si="4"/>
        <v>37 vlevo</v>
      </c>
      <c r="E57" s="85">
        <f t="shared" si="5"/>
        <v>20</v>
      </c>
      <c r="F57" s="2"/>
      <c r="G57">
        <v>1</v>
      </c>
      <c r="H57">
        <v>11262</v>
      </c>
      <c r="I57" t="s">
        <v>245</v>
      </c>
      <c r="J57">
        <v>9.2102219999999999</v>
      </c>
      <c r="K57">
        <v>3.7199999999999997E-2</v>
      </c>
      <c r="L57">
        <v>-1</v>
      </c>
      <c r="M57">
        <v>0.02</v>
      </c>
    </row>
    <row r="58" spans="1:13" x14ac:dyDescent="0.25">
      <c r="A58" s="172"/>
      <c r="B58" s="174">
        <v>9.2838980000000006</v>
      </c>
      <c r="C58" s="177">
        <v>8</v>
      </c>
      <c r="D58" s="54" t="str">
        <f t="shared" si="4"/>
        <v>0 vpravo</v>
      </c>
      <c r="E58" s="85">
        <f t="shared" si="5"/>
        <v>44.699999999999996</v>
      </c>
      <c r="F58" s="2"/>
      <c r="G58">
        <v>1</v>
      </c>
      <c r="H58">
        <v>11275</v>
      </c>
      <c r="I58" t="s">
        <v>246</v>
      </c>
      <c r="J58">
        <v>9.2838960000000004</v>
      </c>
      <c r="K58">
        <v>2.0000000000000001E-4</v>
      </c>
      <c r="L58">
        <v>1</v>
      </c>
      <c r="M58">
        <v>4.4699999999999997E-2</v>
      </c>
    </row>
    <row r="59" spans="1:13" x14ac:dyDescent="0.25">
      <c r="A59" s="172"/>
      <c r="B59" s="175"/>
      <c r="C59" s="178"/>
      <c r="D59" s="54" t="str">
        <f t="shared" si="4"/>
        <v>9 vpravo</v>
      </c>
      <c r="E59" s="85">
        <f t="shared" si="5"/>
        <v>45.5</v>
      </c>
      <c r="F59" s="2"/>
      <c r="G59">
        <v>1</v>
      </c>
      <c r="H59">
        <v>11276</v>
      </c>
      <c r="I59" t="s">
        <v>0</v>
      </c>
      <c r="J59">
        <v>9.2914220000000007</v>
      </c>
      <c r="K59">
        <v>8.6E-3</v>
      </c>
      <c r="L59">
        <v>1</v>
      </c>
      <c r="M59">
        <v>4.5499999999999999E-2</v>
      </c>
    </row>
    <row r="60" spans="1:13" x14ac:dyDescent="0.25">
      <c r="A60" s="172"/>
      <c r="B60" s="175"/>
      <c r="C60" s="178"/>
      <c r="D60" s="54" t="str">
        <f t="shared" si="4"/>
        <v>12 vpravo</v>
      </c>
      <c r="E60" s="85">
        <f t="shared" si="5"/>
        <v>29.7</v>
      </c>
      <c r="F60" s="2"/>
      <c r="G60">
        <v>1</v>
      </c>
      <c r="H60">
        <v>11277</v>
      </c>
      <c r="I60" t="s">
        <v>0</v>
      </c>
      <c r="J60">
        <v>9.2986299999999993</v>
      </c>
      <c r="K60">
        <v>1.24E-2</v>
      </c>
      <c r="L60">
        <v>1</v>
      </c>
      <c r="M60">
        <v>2.9700000000000001E-2</v>
      </c>
    </row>
    <row r="61" spans="1:13" x14ac:dyDescent="0.25">
      <c r="A61" s="172"/>
      <c r="B61" s="175"/>
      <c r="C61" s="178"/>
      <c r="D61" s="54" t="str">
        <f t="shared" si="4"/>
        <v>18 vpravo</v>
      </c>
      <c r="E61" s="85">
        <f t="shared" si="5"/>
        <v>22.700000000000003</v>
      </c>
      <c r="F61" s="2"/>
      <c r="G61">
        <v>1</v>
      </c>
      <c r="H61">
        <v>11278</v>
      </c>
      <c r="I61" t="s">
        <v>0</v>
      </c>
      <c r="J61">
        <v>9.303445</v>
      </c>
      <c r="K61">
        <v>1.8200000000000001E-2</v>
      </c>
      <c r="L61">
        <v>1</v>
      </c>
      <c r="M61">
        <v>2.2700000000000001E-2</v>
      </c>
    </row>
    <row r="62" spans="1:13" x14ac:dyDescent="0.25">
      <c r="A62" s="172"/>
      <c r="B62" s="175"/>
      <c r="C62" s="178"/>
      <c r="D62" s="54" t="str">
        <f t="shared" si="4"/>
        <v>23 vpravo</v>
      </c>
      <c r="E62" s="85">
        <f t="shared" si="5"/>
        <v>31</v>
      </c>
      <c r="F62" s="2"/>
      <c r="G62">
        <v>1</v>
      </c>
      <c r="H62">
        <v>11279</v>
      </c>
      <c r="I62" t="s">
        <v>0</v>
      </c>
      <c r="J62">
        <v>9.3117560000000008</v>
      </c>
      <c r="K62">
        <v>2.3300000000000001E-2</v>
      </c>
      <c r="L62">
        <v>1</v>
      </c>
      <c r="M62">
        <v>3.1E-2</v>
      </c>
    </row>
    <row r="63" spans="1:13" ht="15.75" thickBot="1" x14ac:dyDescent="0.3">
      <c r="A63" s="173"/>
      <c r="B63" s="176"/>
      <c r="C63" s="179"/>
      <c r="D63" s="56" t="str">
        <f t="shared" si="4"/>
        <v>33 vpravo</v>
      </c>
      <c r="E63" s="87">
        <f t="shared" si="5"/>
        <v>31.9</v>
      </c>
      <c r="F63" s="2"/>
      <c r="G63">
        <v>1</v>
      </c>
      <c r="H63">
        <v>11280</v>
      </c>
      <c r="I63" t="s">
        <v>10</v>
      </c>
      <c r="J63">
        <v>9.3171420000000005</v>
      </c>
      <c r="K63">
        <v>3.3300000000000003E-2</v>
      </c>
      <c r="L63">
        <v>1</v>
      </c>
      <c r="M63">
        <v>3.1899999999999998E-2</v>
      </c>
    </row>
    <row r="64" spans="1:13" x14ac:dyDescent="0.25">
      <c r="A64" s="12"/>
      <c r="B64" s="5"/>
      <c r="C64" s="3"/>
      <c r="D64" s="3"/>
      <c r="E64" s="3"/>
    </row>
    <row r="65" spans="1:5" x14ac:dyDescent="0.25">
      <c r="A65" s="12"/>
      <c r="B65" s="5"/>
      <c r="C65" s="3"/>
      <c r="D65" s="3"/>
      <c r="E65" s="3"/>
    </row>
    <row r="66" spans="1:5" x14ac:dyDescent="0.25">
      <c r="A66" s="12"/>
      <c r="B66" s="5"/>
      <c r="C66" s="3"/>
      <c r="D66" s="3"/>
      <c r="E66" s="3"/>
    </row>
    <row r="67" spans="1:5" x14ac:dyDescent="0.25">
      <c r="A67" s="12"/>
      <c r="B67" s="5"/>
      <c r="C67" s="3"/>
      <c r="D67" s="3"/>
      <c r="E67" s="3"/>
    </row>
    <row r="68" spans="1:5" x14ac:dyDescent="0.25">
      <c r="A68" s="12"/>
      <c r="B68" s="5"/>
      <c r="C68" s="3"/>
      <c r="D68" s="3"/>
      <c r="E68" s="3"/>
    </row>
    <row r="69" spans="1:5" x14ac:dyDescent="0.25">
      <c r="A69" s="12"/>
      <c r="B69" s="5"/>
      <c r="C69" s="3"/>
      <c r="D69" s="3"/>
      <c r="E69" s="3"/>
    </row>
    <row r="70" spans="1:5" x14ac:dyDescent="0.25">
      <c r="A70" s="12"/>
      <c r="B70" s="5"/>
      <c r="C70" s="3"/>
      <c r="D70" s="3"/>
      <c r="E70" s="3"/>
    </row>
    <row r="71" spans="1:5" x14ac:dyDescent="0.25">
      <c r="A71" s="12"/>
      <c r="B71" s="5"/>
      <c r="C71" s="3"/>
      <c r="D71" s="3"/>
      <c r="E71" s="3"/>
    </row>
    <row r="72" spans="1:5" x14ac:dyDescent="0.25">
      <c r="A72" s="12"/>
      <c r="B72" s="5"/>
      <c r="C72" s="3"/>
      <c r="D72" s="3"/>
      <c r="E72" s="3"/>
    </row>
    <row r="73" spans="1:5" x14ac:dyDescent="0.25">
      <c r="A73" s="12"/>
      <c r="B73" s="5"/>
      <c r="C73" s="3"/>
      <c r="D73" s="3"/>
      <c r="E73" s="3"/>
    </row>
    <row r="74" spans="1:5" x14ac:dyDescent="0.25">
      <c r="A74" s="12"/>
      <c r="B74" s="5"/>
      <c r="C74" s="3"/>
      <c r="D74" s="3"/>
      <c r="E74" s="3"/>
    </row>
    <row r="75" spans="1:5" x14ac:dyDescent="0.25">
      <c r="A75" s="12"/>
      <c r="B75" s="5"/>
      <c r="C75" s="3"/>
      <c r="D75" s="3"/>
      <c r="E75" s="3"/>
    </row>
    <row r="76" spans="1:5" x14ac:dyDescent="0.25">
      <c r="A76" s="12"/>
      <c r="B76" s="5"/>
      <c r="C76" s="3"/>
      <c r="D76" s="3"/>
      <c r="E76" s="3"/>
    </row>
    <row r="77" spans="1:5" x14ac:dyDescent="0.25">
      <c r="A77" s="12"/>
      <c r="B77" s="5"/>
      <c r="C77" s="3"/>
      <c r="D77" s="3"/>
      <c r="E77" s="3"/>
    </row>
    <row r="78" spans="1:5" x14ac:dyDescent="0.25">
      <c r="A78" s="12"/>
      <c r="B78" s="5"/>
      <c r="C78" s="3"/>
      <c r="D78" s="3"/>
      <c r="E78" s="3"/>
    </row>
    <row r="79" spans="1:5" x14ac:dyDescent="0.25">
      <c r="A79" s="12"/>
      <c r="B79" s="5"/>
      <c r="C79" s="3"/>
      <c r="D79" s="3"/>
      <c r="E79" s="3"/>
    </row>
    <row r="80" spans="1:5" x14ac:dyDescent="0.25">
      <c r="A80" s="12"/>
      <c r="B80" s="5"/>
      <c r="C80" s="3"/>
      <c r="D80" s="3"/>
      <c r="E80" s="3"/>
    </row>
    <row r="81" spans="1:5" x14ac:dyDescent="0.25">
      <c r="A81" s="12"/>
      <c r="B81" s="5"/>
      <c r="C81" s="3"/>
      <c r="D81" s="3"/>
      <c r="E81" s="3"/>
    </row>
    <row r="82" spans="1:5" x14ac:dyDescent="0.25">
      <c r="A82" s="12"/>
      <c r="B82" s="5"/>
      <c r="C82" s="3"/>
      <c r="D82" s="3"/>
      <c r="E82" s="3"/>
    </row>
    <row r="83" spans="1:5" x14ac:dyDescent="0.25">
      <c r="A83" s="12"/>
      <c r="B83" s="5"/>
      <c r="C83" s="3"/>
      <c r="D83" s="3"/>
      <c r="E83" s="3"/>
    </row>
    <row r="84" spans="1:5" x14ac:dyDescent="0.25">
      <c r="A84" s="12"/>
      <c r="B84" s="5"/>
      <c r="C84" s="3"/>
      <c r="D84" s="3"/>
      <c r="E84" s="3"/>
    </row>
    <row r="85" spans="1:5" x14ac:dyDescent="0.25">
      <c r="A85" s="12"/>
      <c r="B85" s="5"/>
      <c r="C85" s="3"/>
      <c r="D85" s="3"/>
      <c r="E85" s="3"/>
    </row>
    <row r="86" spans="1:5" x14ac:dyDescent="0.25">
      <c r="A86" s="12"/>
      <c r="B86" s="5"/>
      <c r="C86" s="3"/>
      <c r="D86" s="3"/>
      <c r="E86" s="3"/>
    </row>
    <row r="87" spans="1:5" x14ac:dyDescent="0.25">
      <c r="A87" s="12"/>
      <c r="B87" s="5"/>
      <c r="C87" s="3"/>
      <c r="D87" s="3"/>
      <c r="E87" s="3"/>
    </row>
    <row r="88" spans="1:5" x14ac:dyDescent="0.25">
      <c r="A88" s="12"/>
      <c r="B88" s="5"/>
      <c r="C88" s="3"/>
      <c r="D88" s="3"/>
      <c r="E88" s="3"/>
    </row>
    <row r="89" spans="1:5" x14ac:dyDescent="0.25">
      <c r="A89" s="12"/>
      <c r="B89" s="5"/>
      <c r="C89" s="3"/>
      <c r="D89" s="3"/>
      <c r="E89" s="3"/>
    </row>
    <row r="90" spans="1:5" x14ac:dyDescent="0.25">
      <c r="A90" s="12"/>
      <c r="B90" s="5"/>
      <c r="C90" s="3"/>
      <c r="D90" s="3"/>
      <c r="E90" s="3"/>
    </row>
    <row r="91" spans="1:5" x14ac:dyDescent="0.25">
      <c r="A91" s="12"/>
      <c r="B91" s="5"/>
      <c r="C91" s="3"/>
      <c r="D91" s="3"/>
      <c r="E91" s="3"/>
    </row>
    <row r="92" spans="1:5" x14ac:dyDescent="0.25">
      <c r="A92" s="12"/>
      <c r="B92" s="5"/>
      <c r="C92" s="3"/>
      <c r="D92" s="3"/>
      <c r="E92" s="3"/>
    </row>
    <row r="93" spans="1:5" x14ac:dyDescent="0.25">
      <c r="A93" s="12"/>
      <c r="B93" s="5"/>
      <c r="C93" s="3"/>
      <c r="D93" s="3"/>
      <c r="E93" s="3"/>
    </row>
    <row r="94" spans="1:5" x14ac:dyDescent="0.25">
      <c r="A94" s="13"/>
      <c r="B94" s="5"/>
      <c r="C94" s="3"/>
      <c r="D94" s="3"/>
      <c r="E94" s="3"/>
    </row>
    <row r="95" spans="1:5" x14ac:dyDescent="0.25">
      <c r="A95" s="13"/>
      <c r="B95" s="5"/>
      <c r="C95" s="3"/>
      <c r="D95" s="3"/>
      <c r="E95" s="3"/>
    </row>
    <row r="96" spans="1:5" x14ac:dyDescent="0.25">
      <c r="A96" s="13"/>
      <c r="B96" s="5"/>
      <c r="C96" s="3"/>
      <c r="D96" s="3"/>
      <c r="E96" s="3"/>
    </row>
    <row r="97" spans="1:5" x14ac:dyDescent="0.25">
      <c r="A97" s="13"/>
      <c r="B97" s="5"/>
      <c r="C97" s="3"/>
      <c r="D97" s="3"/>
      <c r="E97" s="3"/>
    </row>
    <row r="98" spans="1:5" x14ac:dyDescent="0.25">
      <c r="A98" s="13"/>
      <c r="B98" s="5"/>
      <c r="C98" s="3"/>
      <c r="D98" s="3"/>
      <c r="E98" s="3"/>
    </row>
    <row r="99" spans="1:5" x14ac:dyDescent="0.25">
      <c r="A99" s="13"/>
      <c r="B99" s="5"/>
      <c r="C99" s="3"/>
      <c r="D99" s="3"/>
      <c r="E99" s="3"/>
    </row>
    <row r="100" spans="1:5" x14ac:dyDescent="0.25">
      <c r="A100" s="13"/>
      <c r="B100" s="5"/>
      <c r="C100" s="3"/>
      <c r="D100" s="3"/>
      <c r="E100" s="3"/>
    </row>
    <row r="101" spans="1:5" x14ac:dyDescent="0.25">
      <c r="A101" s="13"/>
      <c r="B101" s="5"/>
      <c r="C101" s="3"/>
      <c r="D101" s="3"/>
      <c r="E101" s="3"/>
    </row>
    <row r="102" spans="1:5" x14ac:dyDescent="0.25">
      <c r="A102" s="13"/>
      <c r="B102" s="5"/>
      <c r="C102" s="3"/>
      <c r="D102" s="3"/>
      <c r="E102" s="3"/>
    </row>
    <row r="103" spans="1:5" x14ac:dyDescent="0.25">
      <c r="A103" s="13"/>
      <c r="B103" s="5"/>
      <c r="C103" s="3"/>
      <c r="D103" s="3"/>
      <c r="E103" s="3"/>
    </row>
    <row r="104" spans="1:5" x14ac:dyDescent="0.25">
      <c r="A104" s="13"/>
      <c r="B104" s="5"/>
      <c r="C104" s="3"/>
      <c r="D104" s="3"/>
      <c r="E104" s="3"/>
    </row>
    <row r="105" spans="1:5" x14ac:dyDescent="0.25">
      <c r="A105" s="13"/>
      <c r="B105" s="5"/>
      <c r="C105" s="3"/>
      <c r="D105" s="3"/>
      <c r="E105" s="3"/>
    </row>
    <row r="106" spans="1:5" x14ac:dyDescent="0.25">
      <c r="A106" s="14"/>
      <c r="B106" s="5"/>
      <c r="C106" s="3"/>
      <c r="D106" s="3"/>
      <c r="E106" s="3"/>
    </row>
    <row r="107" spans="1:5" x14ac:dyDescent="0.25">
      <c r="A107" s="14"/>
      <c r="B107" s="5"/>
      <c r="C107" s="3"/>
      <c r="D107" s="3"/>
      <c r="E107" s="3"/>
    </row>
    <row r="108" spans="1:5" x14ac:dyDescent="0.25">
      <c r="A108" s="14"/>
      <c r="B108" s="5"/>
      <c r="C108" s="3"/>
      <c r="D108" s="3"/>
      <c r="E108" s="3"/>
    </row>
    <row r="109" spans="1:5" x14ac:dyDescent="0.25">
      <c r="A109" s="14"/>
      <c r="B109" s="5"/>
      <c r="C109" s="3"/>
      <c r="D109" s="3"/>
      <c r="E109" s="3"/>
    </row>
    <row r="110" spans="1:5" x14ac:dyDescent="0.25">
      <c r="A110" s="14"/>
      <c r="B110" s="5"/>
      <c r="C110" s="3"/>
      <c r="D110" s="3"/>
      <c r="E110" s="3"/>
    </row>
    <row r="111" spans="1:5" x14ac:dyDescent="0.25">
      <c r="A111" s="14"/>
      <c r="B111" s="5"/>
      <c r="C111" s="3"/>
      <c r="D111" s="3"/>
      <c r="E111" s="3"/>
    </row>
    <row r="112" spans="1:5" x14ac:dyDescent="0.25">
      <c r="A112" s="14"/>
      <c r="B112" s="5"/>
      <c r="C112" s="3"/>
      <c r="D112" s="3"/>
      <c r="E112" s="3"/>
    </row>
    <row r="113" spans="1:5" x14ac:dyDescent="0.25">
      <c r="A113" s="14"/>
      <c r="B113" s="5"/>
      <c r="C113" s="3"/>
      <c r="D113" s="3"/>
      <c r="E113" s="3"/>
    </row>
    <row r="114" spans="1:5" x14ac:dyDescent="0.25">
      <c r="A114" s="14"/>
      <c r="B114" s="5"/>
      <c r="C114" s="3"/>
      <c r="D114" s="3"/>
      <c r="E114" s="3"/>
    </row>
    <row r="115" spans="1:5" x14ac:dyDescent="0.25">
      <c r="A115" s="14"/>
      <c r="B115" s="5"/>
      <c r="C115" s="3"/>
      <c r="D115" s="3"/>
      <c r="E115" s="3"/>
    </row>
    <row r="116" spans="1:5" x14ac:dyDescent="0.25">
      <c r="A116" s="14"/>
      <c r="B116" s="5"/>
      <c r="C116" s="3"/>
      <c r="D116" s="3"/>
      <c r="E116" s="3"/>
    </row>
    <row r="117" spans="1:5" x14ac:dyDescent="0.25">
      <c r="A117" s="14"/>
      <c r="B117" s="5"/>
      <c r="C117" s="3"/>
      <c r="D117" s="3"/>
      <c r="E117" s="3"/>
    </row>
    <row r="118" spans="1:5" x14ac:dyDescent="0.25">
      <c r="A118" s="14"/>
      <c r="B118" s="5"/>
      <c r="C118" s="3"/>
      <c r="D118" s="3"/>
      <c r="E118" s="3"/>
    </row>
    <row r="119" spans="1:5" x14ac:dyDescent="0.25">
      <c r="A119" s="14"/>
      <c r="B119" s="5"/>
      <c r="C119" s="3"/>
      <c r="D119" s="3"/>
      <c r="E119" s="3"/>
    </row>
    <row r="120" spans="1:5" x14ac:dyDescent="0.25">
      <c r="A120" s="14"/>
      <c r="B120" s="5"/>
      <c r="C120" s="3"/>
      <c r="D120" s="3"/>
      <c r="E120" s="3"/>
    </row>
    <row r="121" spans="1:5" x14ac:dyDescent="0.25">
      <c r="A121" s="14"/>
      <c r="B121" s="5"/>
      <c r="C121" s="3"/>
      <c r="D121" s="3"/>
      <c r="E121" s="3"/>
    </row>
    <row r="122" spans="1:5" x14ac:dyDescent="0.25">
      <c r="A122" s="14"/>
      <c r="B122" s="5"/>
      <c r="C122" s="3"/>
      <c r="D122" s="3"/>
      <c r="E122" s="3"/>
    </row>
    <row r="123" spans="1:5" x14ac:dyDescent="0.25">
      <c r="B123" s="5"/>
      <c r="C123" s="3"/>
      <c r="D123" s="3"/>
      <c r="E123" s="3"/>
    </row>
    <row r="124" spans="1:5" x14ac:dyDescent="0.25">
      <c r="B124" s="5"/>
      <c r="C124" s="3"/>
      <c r="D124" s="3"/>
      <c r="E124" s="3"/>
    </row>
    <row r="125" spans="1:5" x14ac:dyDescent="0.25">
      <c r="B125" s="5"/>
      <c r="C125" s="3"/>
      <c r="D125" s="3"/>
      <c r="E125" s="3"/>
    </row>
    <row r="126" spans="1:5" x14ac:dyDescent="0.25">
      <c r="B126" s="5"/>
      <c r="C126" s="3"/>
      <c r="D126" s="3"/>
      <c r="E126" s="3"/>
    </row>
    <row r="127" spans="1:5" x14ac:dyDescent="0.25">
      <c r="B127" s="5"/>
      <c r="C127" s="3"/>
      <c r="D127" s="3"/>
      <c r="E127" s="3"/>
    </row>
    <row r="128" spans="1:5" x14ac:dyDescent="0.25">
      <c r="B128" s="5"/>
      <c r="C128" s="3"/>
      <c r="D128" s="3"/>
      <c r="E128" s="3"/>
    </row>
    <row r="129" spans="2:5" x14ac:dyDescent="0.25">
      <c r="B129" s="5"/>
      <c r="C129" s="3"/>
      <c r="D129" s="3"/>
      <c r="E129" s="3"/>
    </row>
    <row r="130" spans="2:5" x14ac:dyDescent="0.25">
      <c r="B130" s="5"/>
      <c r="C130" s="3"/>
      <c r="D130" s="3"/>
      <c r="E130" s="3"/>
    </row>
    <row r="131" spans="2:5" x14ac:dyDescent="0.25">
      <c r="B131" s="5"/>
      <c r="C131" s="3"/>
      <c r="D131" s="3"/>
      <c r="E131" s="3"/>
    </row>
    <row r="132" spans="2:5" x14ac:dyDescent="0.25">
      <c r="B132" s="5"/>
      <c r="C132" s="3"/>
      <c r="D132" s="3"/>
      <c r="E132" s="3"/>
    </row>
    <row r="133" spans="2:5" x14ac:dyDescent="0.25">
      <c r="B133" s="5"/>
      <c r="C133" s="3"/>
      <c r="D133" s="3"/>
      <c r="E133" s="3"/>
    </row>
    <row r="134" spans="2:5" x14ac:dyDescent="0.25">
      <c r="B134" s="5"/>
      <c r="C134" s="3"/>
      <c r="D134" s="3"/>
      <c r="E134" s="3"/>
    </row>
    <row r="135" spans="2:5" x14ac:dyDescent="0.25">
      <c r="B135" s="5"/>
      <c r="C135" s="3"/>
      <c r="D135" s="3"/>
      <c r="E135" s="3"/>
    </row>
    <row r="136" spans="2:5" x14ac:dyDescent="0.25">
      <c r="B136" s="5"/>
      <c r="C136" s="3"/>
      <c r="D136" s="3"/>
      <c r="E136" s="3"/>
    </row>
    <row r="137" spans="2:5" x14ac:dyDescent="0.25">
      <c r="B137" s="5"/>
      <c r="C137" s="3"/>
      <c r="D137" s="3"/>
      <c r="E137" s="3"/>
    </row>
    <row r="138" spans="2:5" x14ac:dyDescent="0.25">
      <c r="B138" s="5"/>
      <c r="C138" s="3"/>
      <c r="D138" s="3"/>
      <c r="E138" s="3"/>
    </row>
    <row r="139" spans="2:5" x14ac:dyDescent="0.25">
      <c r="B139" s="5"/>
      <c r="C139" s="3"/>
      <c r="D139" s="3"/>
      <c r="E139" s="3"/>
    </row>
    <row r="140" spans="2:5" x14ac:dyDescent="0.25">
      <c r="B140" s="5"/>
      <c r="C140" s="3"/>
      <c r="D140" s="3"/>
      <c r="E140" s="3"/>
    </row>
    <row r="141" spans="2:5" x14ac:dyDescent="0.25">
      <c r="B141" s="5"/>
      <c r="C141" s="3"/>
      <c r="D141" s="3"/>
      <c r="E141" s="3"/>
    </row>
    <row r="142" spans="2:5" x14ac:dyDescent="0.25">
      <c r="B142" s="5"/>
      <c r="C142" s="3"/>
      <c r="D142" s="3"/>
      <c r="E142" s="3"/>
    </row>
    <row r="143" spans="2:5" x14ac:dyDescent="0.25">
      <c r="B143" s="5"/>
      <c r="C143" s="3"/>
      <c r="D143" s="3"/>
      <c r="E143" s="3"/>
    </row>
    <row r="144" spans="2:5" x14ac:dyDescent="0.25">
      <c r="B144" s="5"/>
      <c r="C144" s="3"/>
      <c r="D144" s="3"/>
      <c r="E144" s="3"/>
    </row>
    <row r="145" spans="2:5" x14ac:dyDescent="0.25">
      <c r="B145" s="5"/>
      <c r="C145" s="3"/>
      <c r="D145" s="3"/>
      <c r="E145" s="3"/>
    </row>
    <row r="146" spans="2:5" x14ac:dyDescent="0.25">
      <c r="B146" s="5"/>
      <c r="C146" s="3"/>
      <c r="D146" s="3"/>
      <c r="E146" s="3"/>
    </row>
    <row r="147" spans="2:5" x14ac:dyDescent="0.25">
      <c r="B147" s="5"/>
      <c r="C147" s="3"/>
      <c r="D147" s="3"/>
      <c r="E147" s="3"/>
    </row>
    <row r="148" spans="2:5" x14ac:dyDescent="0.25">
      <c r="B148" s="5"/>
      <c r="C148" s="3"/>
      <c r="D148" s="3"/>
      <c r="E148" s="3"/>
    </row>
    <row r="149" spans="2:5" x14ac:dyDescent="0.25">
      <c r="B149" s="5"/>
      <c r="C149" s="3"/>
      <c r="D149" s="3"/>
      <c r="E149" s="3"/>
    </row>
    <row r="150" spans="2:5" x14ac:dyDescent="0.25">
      <c r="B150" s="5"/>
      <c r="C150" s="3"/>
      <c r="D150" s="3"/>
      <c r="E150" s="3"/>
    </row>
    <row r="151" spans="2:5" x14ac:dyDescent="0.25">
      <c r="B151" s="5"/>
      <c r="C151" s="3"/>
      <c r="D151" s="3"/>
      <c r="E151" s="3"/>
    </row>
    <row r="152" spans="2:5" x14ac:dyDescent="0.25">
      <c r="B152" s="5"/>
      <c r="C152" s="3"/>
      <c r="D152" s="3"/>
      <c r="E152" s="3"/>
    </row>
    <row r="153" spans="2:5" x14ac:dyDescent="0.25">
      <c r="B153" s="5"/>
      <c r="C153" s="3"/>
      <c r="D153" s="3"/>
      <c r="E153" s="3"/>
    </row>
    <row r="154" spans="2:5" x14ac:dyDescent="0.25">
      <c r="B154" s="5"/>
      <c r="C154" s="3"/>
      <c r="D154" s="3"/>
      <c r="E154" s="3"/>
    </row>
    <row r="155" spans="2:5" x14ac:dyDescent="0.25">
      <c r="B155" s="5"/>
      <c r="C155" s="3"/>
      <c r="D155" s="3"/>
      <c r="E155" s="3"/>
    </row>
    <row r="156" spans="2:5" x14ac:dyDescent="0.25">
      <c r="B156" s="5"/>
      <c r="C156" s="3"/>
      <c r="D156" s="3"/>
      <c r="E156" s="3"/>
    </row>
    <row r="157" spans="2:5" x14ac:dyDescent="0.25">
      <c r="B157" s="5"/>
      <c r="C157" s="3"/>
      <c r="D157" s="3"/>
      <c r="E157" s="3"/>
    </row>
    <row r="158" spans="2:5" x14ac:dyDescent="0.25">
      <c r="B158" s="5"/>
      <c r="C158" s="3"/>
      <c r="D158" s="3"/>
      <c r="E158" s="3"/>
    </row>
    <row r="159" spans="2:5" x14ac:dyDescent="0.25">
      <c r="B159" s="5"/>
      <c r="C159" s="3"/>
      <c r="D159" s="3"/>
      <c r="E159" s="3"/>
    </row>
    <row r="160" spans="2:5" x14ac:dyDescent="0.25">
      <c r="B160" s="5"/>
      <c r="C160" s="3"/>
      <c r="D160" s="3"/>
      <c r="E160" s="3"/>
    </row>
    <row r="161" spans="2:5" x14ac:dyDescent="0.25">
      <c r="B161" s="5"/>
      <c r="C161" s="3"/>
      <c r="D161" s="3"/>
      <c r="E161" s="3"/>
    </row>
    <row r="162" spans="2:5" x14ac:dyDescent="0.25">
      <c r="B162" s="5"/>
      <c r="C162" s="3"/>
      <c r="D162" s="3"/>
      <c r="E162" s="3"/>
    </row>
    <row r="163" spans="2:5" x14ac:dyDescent="0.25">
      <c r="B163" s="5"/>
      <c r="C163" s="3"/>
      <c r="D163" s="3"/>
      <c r="E163" s="3"/>
    </row>
    <row r="164" spans="2:5" x14ac:dyDescent="0.25">
      <c r="B164" s="5"/>
      <c r="C164" s="3"/>
      <c r="D164" s="3"/>
      <c r="E164" s="3"/>
    </row>
    <row r="165" spans="2:5" x14ac:dyDescent="0.25">
      <c r="B165" s="5"/>
      <c r="C165" s="3"/>
      <c r="D165" s="3"/>
      <c r="E165" s="3"/>
    </row>
    <row r="166" spans="2:5" x14ac:dyDescent="0.25">
      <c r="B166" s="5"/>
      <c r="C166" s="3"/>
      <c r="D166" s="3"/>
      <c r="E166" s="3"/>
    </row>
    <row r="167" spans="2:5" x14ac:dyDescent="0.25">
      <c r="B167" s="5"/>
      <c r="C167" s="3"/>
      <c r="D167" s="3"/>
      <c r="E167" s="3"/>
    </row>
    <row r="168" spans="2:5" x14ac:dyDescent="0.25">
      <c r="B168" s="5"/>
      <c r="C168" s="3"/>
      <c r="D168" s="3"/>
      <c r="E168" s="3"/>
    </row>
    <row r="169" spans="2:5" x14ac:dyDescent="0.25">
      <c r="B169" s="5"/>
      <c r="C169" s="3"/>
      <c r="D169" s="3"/>
      <c r="E169" s="3"/>
    </row>
    <row r="170" spans="2:5" x14ac:dyDescent="0.25">
      <c r="B170" s="5"/>
      <c r="C170" s="3"/>
      <c r="D170" s="3"/>
      <c r="E170" s="3"/>
    </row>
    <row r="171" spans="2:5" x14ac:dyDescent="0.25">
      <c r="B171" s="5"/>
      <c r="C171" s="3"/>
      <c r="D171" s="3"/>
      <c r="E171" s="3"/>
    </row>
    <row r="172" spans="2:5" x14ac:dyDescent="0.25">
      <c r="B172" s="5"/>
      <c r="C172" s="3"/>
      <c r="D172" s="3"/>
      <c r="E172" s="3"/>
    </row>
    <row r="173" spans="2:5" x14ac:dyDescent="0.25">
      <c r="B173" s="5"/>
      <c r="C173" s="3"/>
      <c r="D173" s="3"/>
      <c r="E173" s="3"/>
    </row>
    <row r="174" spans="2:5" x14ac:dyDescent="0.25">
      <c r="B174" s="5"/>
      <c r="C174" s="3"/>
      <c r="D174" s="3"/>
      <c r="E174" s="3"/>
    </row>
    <row r="175" spans="2:5" x14ac:dyDescent="0.25">
      <c r="B175" s="5"/>
      <c r="C175" s="3"/>
      <c r="D175" s="3"/>
      <c r="E175" s="3"/>
    </row>
    <row r="176" spans="2:5" x14ac:dyDescent="0.25">
      <c r="B176" s="5"/>
      <c r="C176" s="3"/>
      <c r="D176" s="3"/>
      <c r="E176" s="3"/>
    </row>
    <row r="177" spans="2:5" x14ac:dyDescent="0.25">
      <c r="B177" s="5"/>
      <c r="C177" s="3"/>
      <c r="D177" s="3"/>
      <c r="E177" s="3"/>
    </row>
    <row r="178" spans="2:5" x14ac:dyDescent="0.25">
      <c r="B178" s="5"/>
      <c r="C178" s="3"/>
      <c r="D178" s="3"/>
      <c r="E178" s="3"/>
    </row>
    <row r="179" spans="2:5" x14ac:dyDescent="0.25">
      <c r="B179" s="5"/>
      <c r="C179" s="3"/>
      <c r="D179" s="3"/>
      <c r="E179" s="3"/>
    </row>
    <row r="180" spans="2:5" x14ac:dyDescent="0.25">
      <c r="B180" s="5"/>
      <c r="C180" s="3"/>
      <c r="D180" s="3"/>
      <c r="E180" s="3"/>
    </row>
    <row r="181" spans="2:5" x14ac:dyDescent="0.25">
      <c r="B181" s="5"/>
      <c r="C181" s="3"/>
      <c r="D181" s="3"/>
      <c r="E181" s="3"/>
    </row>
    <row r="182" spans="2:5" x14ac:dyDescent="0.25">
      <c r="B182" s="5"/>
      <c r="C182" s="3"/>
      <c r="D182" s="3"/>
      <c r="E182" s="3"/>
    </row>
    <row r="183" spans="2:5" x14ac:dyDescent="0.25">
      <c r="B183" s="5"/>
      <c r="C183" s="3"/>
      <c r="D183" s="3"/>
      <c r="E183" s="3"/>
    </row>
    <row r="184" spans="2:5" x14ac:dyDescent="0.25">
      <c r="B184" s="5"/>
      <c r="C184" s="3"/>
      <c r="D184" s="3"/>
      <c r="E184" s="3"/>
    </row>
    <row r="185" spans="2:5" x14ac:dyDescent="0.25">
      <c r="B185" s="5"/>
      <c r="C185" s="3"/>
      <c r="D185" s="3"/>
      <c r="E185" s="3"/>
    </row>
    <row r="186" spans="2:5" x14ac:dyDescent="0.25">
      <c r="B186" s="5"/>
      <c r="C186" s="3"/>
      <c r="D186" s="3"/>
      <c r="E186" s="3"/>
    </row>
    <row r="187" spans="2:5" x14ac:dyDescent="0.25">
      <c r="B187" s="5"/>
      <c r="C187" s="3"/>
      <c r="D187" s="3"/>
      <c r="E187" s="3"/>
    </row>
    <row r="188" spans="2:5" x14ac:dyDescent="0.25">
      <c r="B188" s="5"/>
      <c r="C188" s="3"/>
      <c r="D188" s="3"/>
      <c r="E188" s="3"/>
    </row>
    <row r="189" spans="2:5" x14ac:dyDescent="0.25">
      <c r="B189" s="5"/>
      <c r="C189" s="3"/>
      <c r="D189" s="3"/>
      <c r="E189" s="3"/>
    </row>
    <row r="190" spans="2:5" x14ac:dyDescent="0.25">
      <c r="B190" s="5"/>
      <c r="C190" s="3"/>
      <c r="D190" s="3"/>
      <c r="E190" s="3"/>
    </row>
    <row r="191" spans="2:5" x14ac:dyDescent="0.25">
      <c r="B191" s="5"/>
      <c r="C191" s="3"/>
      <c r="D191" s="3"/>
      <c r="E191" s="3"/>
    </row>
    <row r="192" spans="2:5" x14ac:dyDescent="0.25">
      <c r="B192" s="5"/>
      <c r="C192" s="3"/>
      <c r="D192" s="3"/>
      <c r="E192" s="3"/>
    </row>
    <row r="193" spans="2:5" x14ac:dyDescent="0.25">
      <c r="B193" s="5"/>
      <c r="C193" s="3"/>
      <c r="D193" s="3"/>
      <c r="E193" s="3"/>
    </row>
    <row r="194" spans="2:5" x14ac:dyDescent="0.25">
      <c r="B194" s="5"/>
      <c r="C194" s="3"/>
      <c r="D194" s="3"/>
      <c r="E194" s="3"/>
    </row>
    <row r="195" spans="2:5" x14ac:dyDescent="0.25">
      <c r="B195" s="5"/>
      <c r="C195" s="3"/>
      <c r="D195" s="3"/>
      <c r="E195" s="3"/>
    </row>
    <row r="196" spans="2:5" x14ac:dyDescent="0.25">
      <c r="B196" s="5"/>
      <c r="C196" s="3"/>
      <c r="D196" s="3"/>
      <c r="E196" s="3"/>
    </row>
    <row r="197" spans="2:5" x14ac:dyDescent="0.25">
      <c r="B197" s="5"/>
      <c r="C197" s="3"/>
      <c r="D197" s="3"/>
      <c r="E197" s="3"/>
    </row>
    <row r="198" spans="2:5" x14ac:dyDescent="0.25">
      <c r="B198" s="5"/>
      <c r="C198" s="3"/>
      <c r="D198" s="3"/>
      <c r="E198" s="3"/>
    </row>
    <row r="199" spans="2:5" x14ac:dyDescent="0.25">
      <c r="B199" s="5"/>
      <c r="C199" s="3"/>
      <c r="D199" s="3"/>
      <c r="E199" s="3"/>
    </row>
    <row r="200" spans="2:5" x14ac:dyDescent="0.25">
      <c r="B200" s="5"/>
      <c r="C200" s="3"/>
      <c r="D200" s="3"/>
      <c r="E200" s="3"/>
    </row>
    <row r="201" spans="2:5" x14ac:dyDescent="0.25">
      <c r="B201" s="5"/>
      <c r="C201" s="3"/>
      <c r="D201" s="3"/>
      <c r="E201" s="3"/>
    </row>
    <row r="202" spans="2:5" x14ac:dyDescent="0.25">
      <c r="B202" s="5"/>
      <c r="C202" s="3"/>
      <c r="D202" s="3"/>
      <c r="E202" s="3"/>
    </row>
    <row r="203" spans="2:5" x14ac:dyDescent="0.25">
      <c r="B203" s="5"/>
      <c r="C203" s="3"/>
      <c r="D203" s="3"/>
      <c r="E203" s="3"/>
    </row>
    <row r="204" spans="2:5" x14ac:dyDescent="0.25">
      <c r="B204" s="5"/>
      <c r="C204" s="3"/>
      <c r="D204" s="3"/>
      <c r="E204" s="3"/>
    </row>
    <row r="205" spans="2:5" x14ac:dyDescent="0.25">
      <c r="B205" s="5"/>
      <c r="C205" s="3"/>
      <c r="D205" s="3"/>
      <c r="E205" s="3"/>
    </row>
    <row r="206" spans="2:5" x14ac:dyDescent="0.25">
      <c r="B206" s="5"/>
      <c r="C206" s="3"/>
      <c r="D206" s="3"/>
      <c r="E206" s="3"/>
    </row>
    <row r="207" spans="2:5" x14ac:dyDescent="0.25">
      <c r="B207" s="5"/>
      <c r="C207" s="3"/>
      <c r="D207" s="3"/>
      <c r="E207" s="3"/>
    </row>
    <row r="208" spans="2:5" x14ac:dyDescent="0.25">
      <c r="B208" s="5"/>
      <c r="C208" s="3"/>
      <c r="D208" s="3"/>
      <c r="E208" s="3"/>
    </row>
    <row r="209" spans="2:5" x14ac:dyDescent="0.25">
      <c r="B209" s="5"/>
      <c r="C209" s="3"/>
      <c r="D209" s="3"/>
      <c r="E209" s="3"/>
    </row>
    <row r="210" spans="2:5" x14ac:dyDescent="0.25">
      <c r="B210" s="5"/>
      <c r="C210" s="3"/>
      <c r="D210" s="3"/>
      <c r="E210" s="3"/>
    </row>
    <row r="211" spans="2:5" x14ac:dyDescent="0.25">
      <c r="B211" s="5"/>
      <c r="C211" s="3"/>
      <c r="D211" s="3"/>
      <c r="E211" s="3"/>
    </row>
    <row r="212" spans="2:5" x14ac:dyDescent="0.25">
      <c r="B212" s="5"/>
      <c r="C212" s="3"/>
      <c r="D212" s="3"/>
      <c r="E212" s="3"/>
    </row>
    <row r="213" spans="2:5" x14ac:dyDescent="0.25">
      <c r="B213" s="5"/>
      <c r="C213" s="3"/>
      <c r="D213" s="3"/>
      <c r="E213" s="3"/>
    </row>
    <row r="214" spans="2:5" x14ac:dyDescent="0.25">
      <c r="B214" s="5"/>
      <c r="C214" s="3"/>
      <c r="D214" s="3"/>
      <c r="E214" s="3"/>
    </row>
    <row r="215" spans="2:5" x14ac:dyDescent="0.25">
      <c r="B215" s="5"/>
      <c r="C215" s="3"/>
      <c r="D215" s="3"/>
      <c r="E215" s="3"/>
    </row>
    <row r="216" spans="2:5" x14ac:dyDescent="0.25">
      <c r="B216" s="5"/>
      <c r="C216" s="3"/>
      <c r="D216" s="3"/>
      <c r="E216" s="3"/>
    </row>
    <row r="217" spans="2:5" x14ac:dyDescent="0.25">
      <c r="B217" s="5"/>
      <c r="C217" s="3"/>
      <c r="D217" s="3"/>
      <c r="E217" s="3"/>
    </row>
    <row r="218" spans="2:5" x14ac:dyDescent="0.25">
      <c r="B218" s="5"/>
      <c r="C218" s="3"/>
      <c r="D218" s="3"/>
      <c r="E218" s="3"/>
    </row>
    <row r="219" spans="2:5" x14ac:dyDescent="0.25">
      <c r="B219" s="5"/>
      <c r="C219" s="3"/>
      <c r="D219" s="3"/>
      <c r="E219" s="3"/>
    </row>
    <row r="220" spans="2:5" x14ac:dyDescent="0.25">
      <c r="B220" s="5"/>
      <c r="C220" s="3"/>
      <c r="D220" s="3"/>
      <c r="E220" s="3"/>
    </row>
    <row r="221" spans="2:5" x14ac:dyDescent="0.25">
      <c r="B221" s="5"/>
      <c r="C221" s="3"/>
      <c r="D221" s="3"/>
      <c r="E221" s="3"/>
    </row>
    <row r="222" spans="2:5" x14ac:dyDescent="0.25">
      <c r="B222" s="5"/>
      <c r="C222" s="3"/>
      <c r="D222" s="3"/>
      <c r="E222" s="3"/>
    </row>
    <row r="223" spans="2:5" x14ac:dyDescent="0.25">
      <c r="B223" s="5"/>
      <c r="C223" s="3"/>
      <c r="D223" s="3"/>
      <c r="E223" s="3"/>
    </row>
    <row r="224" spans="2:5" x14ac:dyDescent="0.25">
      <c r="B224" s="5"/>
      <c r="C224" s="3"/>
      <c r="D224" s="3"/>
      <c r="E224" s="3"/>
    </row>
    <row r="225" spans="2:5" x14ac:dyDescent="0.25">
      <c r="B225" s="5"/>
      <c r="C225" s="3"/>
      <c r="D225" s="3"/>
      <c r="E225" s="3"/>
    </row>
    <row r="226" spans="2:5" x14ac:dyDescent="0.25">
      <c r="B226" s="5"/>
      <c r="C226" s="3"/>
      <c r="D226" s="3"/>
      <c r="E226" s="3"/>
    </row>
    <row r="227" spans="2:5" x14ac:dyDescent="0.25">
      <c r="B227" s="5"/>
      <c r="C227" s="3"/>
      <c r="D227" s="3"/>
      <c r="E227" s="3"/>
    </row>
    <row r="228" spans="2:5" x14ac:dyDescent="0.25">
      <c r="B228" s="5"/>
      <c r="C228" s="3"/>
      <c r="D228" s="3"/>
      <c r="E228" s="3"/>
    </row>
    <row r="229" spans="2:5" x14ac:dyDescent="0.25">
      <c r="B229" s="5"/>
      <c r="C229" s="3"/>
      <c r="D229" s="3"/>
      <c r="E229" s="3"/>
    </row>
    <row r="230" spans="2:5" x14ac:dyDescent="0.25">
      <c r="B230" s="5"/>
      <c r="C230" s="3"/>
      <c r="D230" s="3"/>
      <c r="E230" s="3"/>
    </row>
    <row r="231" spans="2:5" x14ac:dyDescent="0.25">
      <c r="B231" s="5"/>
      <c r="C231" s="3"/>
      <c r="D231" s="3"/>
      <c r="E231" s="3"/>
    </row>
    <row r="232" spans="2:5" x14ac:dyDescent="0.25">
      <c r="B232" s="5"/>
      <c r="C232" s="3"/>
      <c r="D232" s="3"/>
      <c r="E232" s="3"/>
    </row>
    <row r="233" spans="2:5" x14ac:dyDescent="0.25">
      <c r="B233" s="5"/>
      <c r="C233" s="3"/>
      <c r="D233" s="3"/>
      <c r="E233" s="3"/>
    </row>
    <row r="234" spans="2:5" x14ac:dyDescent="0.25">
      <c r="B234" s="5"/>
      <c r="C234" s="3"/>
      <c r="D234" s="3"/>
      <c r="E234" s="3"/>
    </row>
    <row r="235" spans="2:5" x14ac:dyDescent="0.25">
      <c r="B235" s="5"/>
      <c r="C235" s="3"/>
      <c r="D235" s="3"/>
      <c r="E235" s="3"/>
    </row>
    <row r="236" spans="2:5" x14ac:dyDescent="0.25">
      <c r="B236" s="5"/>
      <c r="C236" s="3"/>
      <c r="D236" s="3"/>
      <c r="E236" s="3"/>
    </row>
    <row r="237" spans="2:5" x14ac:dyDescent="0.25">
      <c r="B237" s="5"/>
      <c r="C237" s="3"/>
      <c r="D237" s="3"/>
      <c r="E237" s="3"/>
    </row>
    <row r="238" spans="2:5" x14ac:dyDescent="0.25">
      <c r="B238" s="5"/>
      <c r="C238" s="3"/>
      <c r="D238" s="3"/>
      <c r="E238" s="3"/>
    </row>
    <row r="239" spans="2:5" x14ac:dyDescent="0.25">
      <c r="B239" s="5"/>
      <c r="C239" s="3"/>
      <c r="D239" s="3"/>
      <c r="E239" s="3"/>
    </row>
    <row r="240" spans="2:5" x14ac:dyDescent="0.25">
      <c r="B240" s="5"/>
      <c r="C240" s="3"/>
      <c r="D240" s="3"/>
      <c r="E240" s="3"/>
    </row>
    <row r="241" spans="2:5" x14ac:dyDescent="0.25">
      <c r="B241" s="5"/>
      <c r="C241" s="3"/>
      <c r="D241" s="3"/>
      <c r="E241" s="3"/>
    </row>
    <row r="242" spans="2:5" x14ac:dyDescent="0.25">
      <c r="B242" s="5"/>
      <c r="C242" s="3"/>
      <c r="D242" s="3"/>
      <c r="E242" s="3"/>
    </row>
    <row r="243" spans="2:5" x14ac:dyDescent="0.25">
      <c r="B243" s="5"/>
      <c r="C243" s="3"/>
      <c r="D243" s="3"/>
      <c r="E243" s="3"/>
    </row>
    <row r="244" spans="2:5" x14ac:dyDescent="0.25">
      <c r="B244" s="5"/>
      <c r="C244" s="3"/>
      <c r="D244" s="3"/>
      <c r="E244" s="3"/>
    </row>
    <row r="245" spans="2:5" x14ac:dyDescent="0.25">
      <c r="B245" s="5"/>
      <c r="C245" s="3"/>
      <c r="D245" s="3"/>
      <c r="E245" s="3"/>
    </row>
    <row r="246" spans="2:5" x14ac:dyDescent="0.25">
      <c r="B246" s="5"/>
      <c r="C246" s="3"/>
      <c r="D246" s="3"/>
      <c r="E246" s="3"/>
    </row>
    <row r="247" spans="2:5" x14ac:dyDescent="0.25">
      <c r="B247" s="5"/>
      <c r="C247" s="3"/>
      <c r="D247" s="3"/>
      <c r="E247" s="3"/>
    </row>
    <row r="248" spans="2:5" x14ac:dyDescent="0.25">
      <c r="B248" s="5"/>
      <c r="C248" s="3"/>
      <c r="D248" s="3"/>
      <c r="E248" s="3"/>
    </row>
    <row r="249" spans="2:5" x14ac:dyDescent="0.25">
      <c r="B249" s="5"/>
      <c r="C249" s="3"/>
      <c r="D249" s="3"/>
      <c r="E249" s="3"/>
    </row>
    <row r="250" spans="2:5" x14ac:dyDescent="0.25">
      <c r="B250" s="5"/>
      <c r="C250" s="3"/>
      <c r="D250" s="3"/>
      <c r="E250" s="3"/>
    </row>
    <row r="251" spans="2:5" x14ac:dyDescent="0.25">
      <c r="B251" s="5"/>
      <c r="C251" s="3"/>
      <c r="D251" s="3"/>
      <c r="E251" s="3"/>
    </row>
    <row r="252" spans="2:5" x14ac:dyDescent="0.25">
      <c r="B252" s="5"/>
      <c r="C252" s="3"/>
      <c r="D252" s="3"/>
      <c r="E252" s="3"/>
    </row>
    <row r="253" spans="2:5" x14ac:dyDescent="0.25">
      <c r="B253" s="5"/>
      <c r="C253" s="3"/>
      <c r="D253" s="3"/>
      <c r="E253" s="3"/>
    </row>
    <row r="254" spans="2:5" x14ac:dyDescent="0.25">
      <c r="B254" s="5"/>
      <c r="C254" s="3"/>
      <c r="D254" s="3"/>
      <c r="E254" s="3"/>
    </row>
    <row r="255" spans="2:5" x14ac:dyDescent="0.25">
      <c r="B255" s="5"/>
      <c r="C255" s="3"/>
      <c r="D255" s="3"/>
      <c r="E255" s="3"/>
    </row>
    <row r="256" spans="2:5" x14ac:dyDescent="0.25">
      <c r="B256" s="5"/>
      <c r="C256" s="3"/>
      <c r="D256" s="3"/>
      <c r="E256" s="3"/>
    </row>
    <row r="257" spans="2:5" x14ac:dyDescent="0.25">
      <c r="B257" s="5"/>
      <c r="C257" s="3"/>
      <c r="D257" s="3"/>
      <c r="E257" s="3"/>
    </row>
    <row r="258" spans="2:5" x14ac:dyDescent="0.25">
      <c r="B258" s="5"/>
      <c r="C258" s="3"/>
      <c r="D258" s="3"/>
      <c r="E258" s="3"/>
    </row>
    <row r="259" spans="2:5" x14ac:dyDescent="0.25">
      <c r="B259" s="5"/>
      <c r="C259" s="3"/>
      <c r="D259" s="3"/>
      <c r="E259" s="3"/>
    </row>
    <row r="260" spans="2:5" x14ac:dyDescent="0.25">
      <c r="B260" s="5"/>
      <c r="C260" s="3"/>
      <c r="D260" s="3"/>
      <c r="E260" s="3"/>
    </row>
    <row r="261" spans="2:5" x14ac:dyDescent="0.25">
      <c r="B261" s="5"/>
      <c r="C261" s="3"/>
      <c r="D261" s="3"/>
      <c r="E261" s="3"/>
    </row>
    <row r="262" spans="2:5" x14ac:dyDescent="0.25">
      <c r="B262" s="5"/>
      <c r="C262" s="3"/>
      <c r="D262" s="3"/>
      <c r="E262" s="3"/>
    </row>
    <row r="263" spans="2:5" x14ac:dyDescent="0.25">
      <c r="B263" s="5"/>
      <c r="C263" s="3"/>
      <c r="D263" s="3"/>
      <c r="E263" s="3"/>
    </row>
    <row r="264" spans="2:5" x14ac:dyDescent="0.25">
      <c r="B264" s="5"/>
      <c r="C264" s="3"/>
      <c r="D264" s="3"/>
      <c r="E264" s="3"/>
    </row>
    <row r="265" spans="2:5" x14ac:dyDescent="0.25">
      <c r="B265" s="5"/>
      <c r="C265" s="3"/>
      <c r="D265" s="3"/>
      <c r="E265" s="3"/>
    </row>
    <row r="266" spans="2:5" x14ac:dyDescent="0.25">
      <c r="B266" s="5"/>
      <c r="C266" s="3"/>
      <c r="D266" s="3"/>
      <c r="E266" s="3"/>
    </row>
    <row r="267" spans="2:5" x14ac:dyDescent="0.25">
      <c r="B267" s="5"/>
      <c r="C267" s="3"/>
      <c r="D267" s="3"/>
      <c r="E267" s="3"/>
    </row>
    <row r="268" spans="2:5" x14ac:dyDescent="0.25">
      <c r="B268" s="5"/>
      <c r="C268" s="3"/>
      <c r="D268" s="3"/>
      <c r="E268" s="3"/>
    </row>
    <row r="269" spans="2:5" x14ac:dyDescent="0.25">
      <c r="B269" s="5"/>
      <c r="C269" s="3"/>
      <c r="D269" s="3"/>
      <c r="E269" s="3"/>
    </row>
    <row r="270" spans="2:5" x14ac:dyDescent="0.25">
      <c r="B270" s="5"/>
      <c r="C270" s="3"/>
      <c r="D270" s="3"/>
      <c r="E270" s="3"/>
    </row>
    <row r="271" spans="2:5" x14ac:dyDescent="0.25">
      <c r="B271" s="5"/>
      <c r="C271" s="3"/>
      <c r="D271" s="3"/>
      <c r="E271" s="3"/>
    </row>
    <row r="272" spans="2:5" x14ac:dyDescent="0.25">
      <c r="B272" s="5"/>
      <c r="C272" s="3"/>
      <c r="D272" s="3"/>
      <c r="E272" s="3"/>
    </row>
    <row r="273" spans="2:5" x14ac:dyDescent="0.25">
      <c r="B273" s="5"/>
      <c r="C273" s="3"/>
      <c r="D273" s="3"/>
      <c r="E273" s="3"/>
    </row>
    <row r="274" spans="2:5" x14ac:dyDescent="0.25">
      <c r="B274" s="5"/>
      <c r="C274" s="3"/>
      <c r="D274" s="3"/>
      <c r="E274" s="3"/>
    </row>
    <row r="275" spans="2:5" x14ac:dyDescent="0.25">
      <c r="B275" s="5"/>
      <c r="C275" s="3"/>
      <c r="D275" s="3"/>
      <c r="E275" s="3"/>
    </row>
    <row r="276" spans="2:5" x14ac:dyDescent="0.25">
      <c r="B276" s="5"/>
      <c r="C276" s="3"/>
      <c r="D276" s="3"/>
      <c r="E276" s="3"/>
    </row>
    <row r="277" spans="2:5" x14ac:dyDescent="0.25">
      <c r="B277" s="5"/>
      <c r="C277" s="3"/>
      <c r="D277" s="3"/>
      <c r="E277" s="3"/>
    </row>
    <row r="278" spans="2:5" x14ac:dyDescent="0.25">
      <c r="B278" s="5"/>
      <c r="C278" s="3"/>
      <c r="D278" s="3"/>
      <c r="E278" s="3"/>
    </row>
    <row r="279" spans="2:5" x14ac:dyDescent="0.25">
      <c r="B279" s="5"/>
      <c r="C279" s="3"/>
      <c r="D279" s="3"/>
      <c r="E279" s="3"/>
    </row>
    <row r="280" spans="2:5" x14ac:dyDescent="0.25">
      <c r="B280" s="5"/>
      <c r="C280" s="3"/>
      <c r="D280" s="3"/>
      <c r="E280" s="3"/>
    </row>
    <row r="281" spans="2:5" x14ac:dyDescent="0.25">
      <c r="B281" s="5"/>
      <c r="C281" s="3"/>
      <c r="D281" s="3"/>
      <c r="E281" s="3"/>
    </row>
    <row r="282" spans="2:5" x14ac:dyDescent="0.25">
      <c r="B282" s="5"/>
      <c r="C282" s="3"/>
      <c r="D282" s="3"/>
      <c r="E282" s="3"/>
    </row>
    <row r="283" spans="2:5" x14ac:dyDescent="0.25">
      <c r="B283" s="5"/>
      <c r="C283" s="3"/>
      <c r="D283" s="3"/>
      <c r="E283" s="3"/>
    </row>
    <row r="284" spans="2:5" x14ac:dyDescent="0.25">
      <c r="B284" s="5"/>
      <c r="C284" s="3"/>
      <c r="D284" s="3"/>
      <c r="E284" s="3"/>
    </row>
    <row r="285" spans="2:5" x14ac:dyDescent="0.25">
      <c r="B285" s="5"/>
      <c r="C285" s="3"/>
      <c r="D285" s="3"/>
      <c r="E285" s="3"/>
    </row>
    <row r="286" spans="2:5" x14ac:dyDescent="0.25">
      <c r="B286" s="5"/>
      <c r="C286" s="3"/>
      <c r="D286" s="3"/>
      <c r="E286" s="3"/>
    </row>
    <row r="287" spans="2:5" x14ac:dyDescent="0.25">
      <c r="B287" s="5"/>
      <c r="C287" s="3"/>
      <c r="D287" s="3"/>
      <c r="E287" s="3"/>
    </row>
    <row r="288" spans="2:5" x14ac:dyDescent="0.25">
      <c r="B288" s="5"/>
      <c r="C288" s="3"/>
      <c r="D288" s="3"/>
      <c r="E288" s="3"/>
    </row>
    <row r="289" spans="2:5" x14ac:dyDescent="0.25">
      <c r="B289" s="5"/>
      <c r="C289" s="3"/>
      <c r="D289" s="3"/>
      <c r="E289" s="3"/>
    </row>
    <row r="290" spans="2:5" x14ac:dyDescent="0.25">
      <c r="B290" s="5"/>
      <c r="C290" s="3"/>
      <c r="D290" s="3"/>
      <c r="E290" s="3"/>
    </row>
    <row r="291" spans="2:5" x14ac:dyDescent="0.25">
      <c r="B291" s="5"/>
      <c r="C291" s="3"/>
      <c r="D291" s="3"/>
      <c r="E291" s="3"/>
    </row>
    <row r="292" spans="2:5" x14ac:dyDescent="0.25">
      <c r="B292" s="5"/>
      <c r="C292" s="3"/>
      <c r="D292" s="3"/>
      <c r="E292" s="3"/>
    </row>
    <row r="293" spans="2:5" x14ac:dyDescent="0.25">
      <c r="B293" s="5"/>
      <c r="C293" s="3"/>
      <c r="D293" s="3"/>
      <c r="E293" s="3"/>
    </row>
    <row r="294" spans="2:5" x14ac:dyDescent="0.25">
      <c r="B294" s="5"/>
      <c r="C294" s="3"/>
      <c r="D294" s="3"/>
      <c r="E294" s="3"/>
    </row>
    <row r="295" spans="2:5" x14ac:dyDescent="0.25">
      <c r="B295" s="5"/>
      <c r="C295" s="3"/>
      <c r="D295" s="3"/>
      <c r="E295" s="3"/>
    </row>
    <row r="296" spans="2:5" x14ac:dyDescent="0.25">
      <c r="B296" s="5"/>
      <c r="C296" s="3"/>
      <c r="D296" s="3"/>
      <c r="E296" s="3"/>
    </row>
    <row r="297" spans="2:5" x14ac:dyDescent="0.25">
      <c r="B297" s="5"/>
      <c r="C297" s="3"/>
      <c r="D297" s="3"/>
      <c r="E297" s="3"/>
    </row>
    <row r="298" spans="2:5" x14ac:dyDescent="0.25">
      <c r="B298" s="5"/>
      <c r="C298" s="3"/>
      <c r="D298" s="3"/>
      <c r="E298" s="3"/>
    </row>
    <row r="299" spans="2:5" x14ac:dyDescent="0.25">
      <c r="B299" s="5"/>
      <c r="C299" s="3"/>
      <c r="D299" s="3"/>
      <c r="E299" s="3"/>
    </row>
    <row r="300" spans="2:5" x14ac:dyDescent="0.25">
      <c r="B300" s="5"/>
      <c r="C300" s="3"/>
      <c r="D300" s="3"/>
      <c r="E300" s="3"/>
    </row>
    <row r="301" spans="2:5" x14ac:dyDescent="0.25">
      <c r="B301" s="5"/>
      <c r="C301" s="3"/>
      <c r="D301" s="3"/>
      <c r="E301" s="3"/>
    </row>
    <row r="302" spans="2:5" x14ac:dyDescent="0.25">
      <c r="B302" s="5"/>
      <c r="C302" s="3"/>
      <c r="D302" s="3"/>
      <c r="E302" s="3"/>
    </row>
    <row r="303" spans="2:5" x14ac:dyDescent="0.25">
      <c r="B303" s="5"/>
      <c r="C303" s="3"/>
      <c r="D303" s="3"/>
      <c r="E303" s="3"/>
    </row>
    <row r="304" spans="2:5" x14ac:dyDescent="0.25">
      <c r="B304" s="5"/>
      <c r="C304" s="3"/>
      <c r="D304" s="3"/>
      <c r="E304" s="3"/>
    </row>
    <row r="305" spans="2:5" x14ac:dyDescent="0.25">
      <c r="B305" s="5"/>
      <c r="C305" s="3"/>
      <c r="D305" s="3"/>
      <c r="E305" s="3"/>
    </row>
  </sheetData>
  <mergeCells count="23">
    <mergeCell ref="A5:A29"/>
    <mergeCell ref="B38:B43"/>
    <mergeCell ref="C38:C43"/>
    <mergeCell ref="G3:M3"/>
    <mergeCell ref="B12:B17"/>
    <mergeCell ref="C12:C17"/>
    <mergeCell ref="B18:B23"/>
    <mergeCell ref="C18:C23"/>
    <mergeCell ref="B24:B29"/>
    <mergeCell ref="C24:C29"/>
    <mergeCell ref="A3:A4"/>
    <mergeCell ref="B5:B11"/>
    <mergeCell ref="C5:C11"/>
    <mergeCell ref="A30:A31"/>
    <mergeCell ref="B44:B49"/>
    <mergeCell ref="C44:C49"/>
    <mergeCell ref="B50:B57"/>
    <mergeCell ref="C50:C57"/>
    <mergeCell ref="A32:A63"/>
    <mergeCell ref="B58:B63"/>
    <mergeCell ref="C58:C63"/>
    <mergeCell ref="B32:B37"/>
    <mergeCell ref="C32:C37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5" tint="0.39997558519241921"/>
  </sheetPr>
  <dimension ref="A1:M46"/>
  <sheetViews>
    <sheetView workbookViewId="0">
      <selection activeCell="A3" sqref="A3"/>
    </sheetView>
  </sheetViews>
  <sheetFormatPr defaultRowHeight="15" x14ac:dyDescent="0.25"/>
  <cols>
    <col min="1" max="1" width="9.85546875" customWidth="1"/>
    <col min="2" max="2" width="12.5703125" customWidth="1"/>
    <col min="3" max="3" width="18.5703125" customWidth="1"/>
    <col min="4" max="4" width="14.42578125" customWidth="1"/>
    <col min="5" max="5" width="28.28515625" customWidth="1"/>
  </cols>
  <sheetData>
    <row r="1" spans="1:13" x14ac:dyDescent="0.25">
      <c r="A1" s="1" t="s">
        <v>28</v>
      </c>
    </row>
    <row r="2" spans="1:13" ht="15.75" thickBot="1" x14ac:dyDescent="0.3"/>
    <row r="3" spans="1:13" x14ac:dyDescent="0.25">
      <c r="A3" s="27" t="s">
        <v>19</v>
      </c>
      <c r="B3" s="28" t="s">
        <v>29</v>
      </c>
      <c r="C3" s="28" t="s">
        <v>24</v>
      </c>
      <c r="D3" s="28" t="s">
        <v>25</v>
      </c>
      <c r="E3" s="29" t="s">
        <v>30</v>
      </c>
      <c r="G3" s="180" t="s">
        <v>160</v>
      </c>
      <c r="H3" s="180"/>
      <c r="I3" s="180"/>
      <c r="J3" s="180"/>
      <c r="K3" s="180"/>
      <c r="L3" s="180"/>
      <c r="M3" s="180"/>
    </row>
    <row r="4" spans="1:13" x14ac:dyDescent="0.25">
      <c r="A4" s="30" t="s">
        <v>20</v>
      </c>
      <c r="B4" s="31" t="s">
        <v>26</v>
      </c>
      <c r="C4" s="31" t="s">
        <v>32</v>
      </c>
      <c r="D4" s="31" t="s">
        <v>32</v>
      </c>
      <c r="E4" s="32" t="s">
        <v>26</v>
      </c>
      <c r="G4" s="9" t="s">
        <v>161</v>
      </c>
      <c r="H4" s="9" t="s">
        <v>162</v>
      </c>
      <c r="I4" s="9" t="s">
        <v>44</v>
      </c>
      <c r="J4" s="9" t="s">
        <v>19</v>
      </c>
      <c r="K4" s="9" t="s">
        <v>163</v>
      </c>
      <c r="L4" s="9" t="s">
        <v>164</v>
      </c>
      <c r="M4" s="9" t="s">
        <v>165</v>
      </c>
    </row>
    <row r="5" spans="1:13" x14ac:dyDescent="0.25">
      <c r="A5" s="187">
        <v>0.38700000000000001</v>
      </c>
      <c r="B5" s="170" t="s">
        <v>247</v>
      </c>
      <c r="C5" s="54" t="str">
        <f>CONCATENATE(MROUND(K5*1000,1)," ",IF(L5=1,"vpravo","vlevo"))</f>
        <v>38 vlevo</v>
      </c>
      <c r="D5" s="88">
        <f>M5*1000</f>
        <v>47</v>
      </c>
      <c r="E5" s="188" t="s">
        <v>248</v>
      </c>
      <c r="F5" s="2"/>
      <c r="G5" s="50">
        <v>1</v>
      </c>
      <c r="H5" s="50">
        <v>10007</v>
      </c>
      <c r="I5" s="50" t="s">
        <v>5</v>
      </c>
      <c r="J5" s="50">
        <v>0.380193</v>
      </c>
      <c r="K5" s="50">
        <v>3.8300000000000001E-2</v>
      </c>
      <c r="L5" s="50">
        <v>-1</v>
      </c>
      <c r="M5" s="50">
        <v>4.7E-2</v>
      </c>
    </row>
    <row r="6" spans="1:13" x14ac:dyDescent="0.25">
      <c r="A6" s="187"/>
      <c r="B6" s="170"/>
      <c r="C6" s="54" t="str">
        <f t="shared" ref="C6:C24" si="0">CONCATENATE(MROUND(K6*1000,1)," ",IF(L6=1,"vpravo","vlevo"))</f>
        <v>29 vlevo</v>
      </c>
      <c r="D6" s="88">
        <f t="shared" ref="D6:D24" si="1">M6*1000</f>
        <v>49.6</v>
      </c>
      <c r="E6" s="188"/>
      <c r="F6" s="2"/>
      <c r="G6" s="50">
        <v>1</v>
      </c>
      <c r="H6" s="50">
        <v>10009</v>
      </c>
      <c r="I6" s="50" t="s">
        <v>5</v>
      </c>
      <c r="J6" s="50">
        <v>0.38621</v>
      </c>
      <c r="K6" s="50">
        <v>2.8899999999999999E-2</v>
      </c>
      <c r="L6" s="50">
        <v>-1</v>
      </c>
      <c r="M6" s="50">
        <v>4.9599999999999998E-2</v>
      </c>
    </row>
    <row r="7" spans="1:13" x14ac:dyDescent="0.25">
      <c r="A7" s="187">
        <v>2.8380000000000001</v>
      </c>
      <c r="B7" s="170" t="s">
        <v>249</v>
      </c>
      <c r="C7" s="54" t="str">
        <f t="shared" si="0"/>
        <v>5 vpravo</v>
      </c>
      <c r="D7" s="88">
        <f t="shared" si="1"/>
        <v>87.9</v>
      </c>
      <c r="E7" s="188" t="s">
        <v>255</v>
      </c>
      <c r="F7" s="2"/>
      <c r="G7" s="50">
        <v>1</v>
      </c>
      <c r="H7" s="50">
        <v>10338</v>
      </c>
      <c r="I7" s="50" t="s">
        <v>5</v>
      </c>
      <c r="J7" s="50">
        <v>2.8359359999999998</v>
      </c>
      <c r="K7" s="50">
        <v>5.4000000000000003E-3</v>
      </c>
      <c r="L7" s="50">
        <v>1</v>
      </c>
      <c r="M7" s="50">
        <v>8.7900000000000006E-2</v>
      </c>
    </row>
    <row r="8" spans="1:13" x14ac:dyDescent="0.25">
      <c r="A8" s="187"/>
      <c r="B8" s="170"/>
      <c r="C8" s="54" t="str">
        <f t="shared" si="0"/>
        <v>0 vlevo</v>
      </c>
      <c r="D8" s="88">
        <f t="shared" si="1"/>
        <v>93.5</v>
      </c>
      <c r="E8" s="188"/>
      <c r="F8" s="2"/>
      <c r="G8" s="50">
        <v>1</v>
      </c>
      <c r="H8" s="50">
        <v>10339</v>
      </c>
      <c r="I8" s="50" t="s">
        <v>5</v>
      </c>
      <c r="J8" s="50">
        <v>2.841968</v>
      </c>
      <c r="K8" s="50">
        <v>0</v>
      </c>
      <c r="L8" s="50">
        <v>-1</v>
      </c>
      <c r="M8" s="50">
        <v>9.35E-2</v>
      </c>
    </row>
    <row r="9" spans="1:13" x14ac:dyDescent="0.25">
      <c r="A9" s="187">
        <v>3.1269999999999998</v>
      </c>
      <c r="B9" s="170" t="s">
        <v>250</v>
      </c>
      <c r="C9" s="54" t="str">
        <f t="shared" si="0"/>
        <v>7 vpravo</v>
      </c>
      <c r="D9" s="88">
        <f t="shared" si="1"/>
        <v>78.100000000000009</v>
      </c>
      <c r="E9" s="188" t="s">
        <v>255</v>
      </c>
      <c r="F9" s="2"/>
      <c r="G9" s="50">
        <v>1</v>
      </c>
      <c r="H9" s="50">
        <v>10383</v>
      </c>
      <c r="I9" s="50" t="s">
        <v>5</v>
      </c>
      <c r="J9" s="50">
        <v>3.1269070000000001</v>
      </c>
      <c r="K9" s="50">
        <v>6.7000000000000002E-3</v>
      </c>
      <c r="L9" s="50">
        <v>1</v>
      </c>
      <c r="M9" s="50">
        <v>7.8100000000000003E-2</v>
      </c>
    </row>
    <row r="10" spans="1:13" x14ac:dyDescent="0.25">
      <c r="A10" s="187"/>
      <c r="B10" s="170"/>
      <c r="C10" s="54" t="str">
        <f t="shared" si="0"/>
        <v>11 vpravo</v>
      </c>
      <c r="D10" s="88">
        <f t="shared" si="1"/>
        <v>81.900000000000006</v>
      </c>
      <c r="E10" s="188"/>
      <c r="F10" s="2"/>
      <c r="G10" s="50">
        <v>1</v>
      </c>
      <c r="H10" s="50">
        <v>10384</v>
      </c>
      <c r="I10" s="50" t="s">
        <v>251</v>
      </c>
      <c r="J10" s="50">
        <v>3.1302310000000002</v>
      </c>
      <c r="K10" s="50">
        <v>1.1299999999999999E-2</v>
      </c>
      <c r="L10" s="50">
        <v>1</v>
      </c>
      <c r="M10" s="50">
        <v>8.1900000000000001E-2</v>
      </c>
    </row>
    <row r="11" spans="1:13" x14ac:dyDescent="0.25">
      <c r="A11" s="187"/>
      <c r="B11" s="170"/>
      <c r="C11" s="54" t="str">
        <f t="shared" si="0"/>
        <v>15 vpravo</v>
      </c>
      <c r="D11" s="88">
        <f t="shared" si="1"/>
        <v>92.5</v>
      </c>
      <c r="E11" s="188"/>
      <c r="F11" s="2"/>
      <c r="G11" s="50">
        <v>1</v>
      </c>
      <c r="H11" s="50">
        <v>10385</v>
      </c>
      <c r="I11" s="50" t="s">
        <v>5</v>
      </c>
      <c r="J11" s="50">
        <v>3.1317590000000002</v>
      </c>
      <c r="K11" s="50">
        <v>1.46E-2</v>
      </c>
      <c r="L11" s="50">
        <v>1</v>
      </c>
      <c r="M11" s="50">
        <v>9.2499999999999999E-2</v>
      </c>
    </row>
    <row r="12" spans="1:13" x14ac:dyDescent="0.25">
      <c r="A12" s="187">
        <v>3.78</v>
      </c>
      <c r="B12" s="170" t="s">
        <v>252</v>
      </c>
      <c r="C12" s="54" t="str">
        <f t="shared" ref="C12:C14" si="2">CONCATENATE(MROUND(K12*1000,1)," ",IF(L12=1,"vpravo","vlevo"))</f>
        <v>5 vpravo</v>
      </c>
      <c r="D12" s="88">
        <f t="shared" ref="D12:D14" si="3">M12*1000</f>
        <v>60.5</v>
      </c>
      <c r="E12" s="188" t="s">
        <v>248</v>
      </c>
      <c r="F12" s="2"/>
      <c r="G12" s="50">
        <v>1</v>
      </c>
      <c r="H12" s="50">
        <v>10475</v>
      </c>
      <c r="I12" s="50" t="s">
        <v>5</v>
      </c>
      <c r="J12" s="50">
        <v>3.7733940000000001</v>
      </c>
      <c r="K12" s="50">
        <v>5.1999999999999998E-3</v>
      </c>
      <c r="L12" s="50">
        <v>1</v>
      </c>
      <c r="M12" s="50">
        <v>6.0499999999999998E-2</v>
      </c>
    </row>
    <row r="13" spans="1:13" x14ac:dyDescent="0.25">
      <c r="A13" s="187"/>
      <c r="B13" s="170"/>
      <c r="C13" s="54" t="str">
        <f t="shared" si="2"/>
        <v>20 vpravo</v>
      </c>
      <c r="D13" s="88">
        <f t="shared" si="3"/>
        <v>57.9</v>
      </c>
      <c r="E13" s="188"/>
      <c r="F13" s="2"/>
      <c r="G13" s="50">
        <v>1</v>
      </c>
      <c r="H13" s="50">
        <v>10476</v>
      </c>
      <c r="I13" s="50" t="s">
        <v>0</v>
      </c>
      <c r="J13" s="50">
        <v>3.7808449999999998</v>
      </c>
      <c r="K13" s="50">
        <v>1.95E-2</v>
      </c>
      <c r="L13" s="50">
        <v>1</v>
      </c>
      <c r="M13" s="50">
        <v>5.79E-2</v>
      </c>
    </row>
    <row r="14" spans="1:13" x14ac:dyDescent="0.25">
      <c r="A14" s="187"/>
      <c r="B14" s="170"/>
      <c r="C14" s="54" t="str">
        <f t="shared" si="2"/>
        <v>24 vpravo</v>
      </c>
      <c r="D14" s="88">
        <f t="shared" si="3"/>
        <v>34.299999999999997</v>
      </c>
      <c r="E14" s="188"/>
      <c r="F14" s="2"/>
      <c r="G14" s="50">
        <v>1</v>
      </c>
      <c r="H14" s="50">
        <v>10477</v>
      </c>
      <c r="I14" s="50" t="s">
        <v>5</v>
      </c>
      <c r="J14" s="50">
        <v>3.7877550000000002</v>
      </c>
      <c r="K14" s="50">
        <v>2.3599999999999999E-2</v>
      </c>
      <c r="L14" s="50">
        <v>1</v>
      </c>
      <c r="M14" s="50">
        <v>3.4299999999999997E-2</v>
      </c>
    </row>
    <row r="15" spans="1:13" x14ac:dyDescent="0.25">
      <c r="A15" s="187">
        <v>4.6500000000000004</v>
      </c>
      <c r="B15" s="170" t="s">
        <v>253</v>
      </c>
      <c r="C15" s="54" t="str">
        <f t="shared" si="0"/>
        <v>1 vlevo</v>
      </c>
      <c r="D15" s="88">
        <f t="shared" si="1"/>
        <v>3.3</v>
      </c>
      <c r="E15" s="188" t="s">
        <v>254</v>
      </c>
      <c r="F15" s="2"/>
      <c r="G15" s="50">
        <v>1</v>
      </c>
      <c r="H15" s="50">
        <v>10594</v>
      </c>
      <c r="I15" s="50" t="s">
        <v>5</v>
      </c>
      <c r="J15" s="50">
        <v>4.6463960000000002</v>
      </c>
      <c r="K15" s="50">
        <v>8.0000000000000004E-4</v>
      </c>
      <c r="L15" s="50">
        <v>-1</v>
      </c>
      <c r="M15" s="50">
        <v>3.3E-3</v>
      </c>
    </row>
    <row r="16" spans="1:13" x14ac:dyDescent="0.25">
      <c r="A16" s="187"/>
      <c r="B16" s="170"/>
      <c r="C16" s="54" t="str">
        <f t="shared" si="0"/>
        <v>3 vpravo</v>
      </c>
      <c r="D16" s="88">
        <f t="shared" si="1"/>
        <v>10.200000000000001</v>
      </c>
      <c r="E16" s="188"/>
      <c r="F16" s="2"/>
      <c r="G16" s="50">
        <v>1</v>
      </c>
      <c r="H16" s="50">
        <v>10595</v>
      </c>
      <c r="I16" s="50" t="s">
        <v>5</v>
      </c>
      <c r="J16" s="50">
        <v>4.6541490000000003</v>
      </c>
      <c r="K16" s="50">
        <v>2.8999999999999998E-3</v>
      </c>
      <c r="L16" s="50">
        <v>1</v>
      </c>
      <c r="M16" s="50">
        <v>1.0200000000000001E-2</v>
      </c>
    </row>
    <row r="17" spans="1:13" x14ac:dyDescent="0.25">
      <c r="A17" s="187">
        <v>4.9169999999999998</v>
      </c>
      <c r="B17" s="170" t="s">
        <v>256</v>
      </c>
      <c r="C17" s="54" t="str">
        <f t="shared" si="0"/>
        <v>26 vlevo</v>
      </c>
      <c r="D17" s="88">
        <f t="shared" si="1"/>
        <v>27.400000000000002</v>
      </c>
      <c r="E17" s="188" t="s">
        <v>248</v>
      </c>
      <c r="F17" s="2"/>
      <c r="G17" s="50">
        <v>1</v>
      </c>
      <c r="H17" s="50">
        <v>10631</v>
      </c>
      <c r="I17" s="50" t="s">
        <v>5</v>
      </c>
      <c r="J17" s="50">
        <v>4.9125269999999999</v>
      </c>
      <c r="K17" s="50">
        <v>2.6200000000000001E-2</v>
      </c>
      <c r="L17" s="50">
        <v>-1</v>
      </c>
      <c r="M17" s="50">
        <v>2.7400000000000001E-2</v>
      </c>
    </row>
    <row r="18" spans="1:13" x14ac:dyDescent="0.25">
      <c r="A18" s="187"/>
      <c r="B18" s="170"/>
      <c r="C18" s="54" t="str">
        <f t="shared" si="0"/>
        <v>33 vlevo</v>
      </c>
      <c r="D18" s="88">
        <f t="shared" si="1"/>
        <v>27.5</v>
      </c>
      <c r="E18" s="188"/>
      <c r="F18" s="2"/>
      <c r="G18" s="50">
        <v>1</v>
      </c>
      <c r="H18" s="50">
        <v>10632</v>
      </c>
      <c r="I18" s="50" t="s">
        <v>5</v>
      </c>
      <c r="J18" s="50">
        <v>4.9209189999999996</v>
      </c>
      <c r="K18" s="50">
        <v>3.2899999999999999E-2</v>
      </c>
      <c r="L18" s="50">
        <v>-1</v>
      </c>
      <c r="M18" s="50">
        <v>2.75E-2</v>
      </c>
    </row>
    <row r="19" spans="1:13" x14ac:dyDescent="0.25">
      <c r="A19" s="187">
        <v>5.23</v>
      </c>
      <c r="B19" s="170" t="s">
        <v>257</v>
      </c>
      <c r="C19" s="54" t="str">
        <f t="shared" si="0"/>
        <v>2 vlevo</v>
      </c>
      <c r="D19" s="88">
        <f t="shared" si="1"/>
        <v>37.900000000000006</v>
      </c>
      <c r="E19" s="188" t="s">
        <v>255</v>
      </c>
      <c r="F19" s="2"/>
      <c r="G19" s="50">
        <v>1</v>
      </c>
      <c r="H19" s="50">
        <v>10676</v>
      </c>
      <c r="I19" s="50" t="s">
        <v>5</v>
      </c>
      <c r="J19" s="50">
        <v>5.2317280000000004</v>
      </c>
      <c r="K19" s="50">
        <v>1.6000000000000001E-3</v>
      </c>
      <c r="L19" s="50">
        <v>-1</v>
      </c>
      <c r="M19" s="50">
        <v>3.7900000000000003E-2</v>
      </c>
    </row>
    <row r="20" spans="1:13" x14ac:dyDescent="0.25">
      <c r="A20" s="187"/>
      <c r="B20" s="170"/>
      <c r="C20" s="54" t="str">
        <f t="shared" si="0"/>
        <v>1 vlevo</v>
      </c>
      <c r="D20" s="88">
        <f t="shared" si="1"/>
        <v>25</v>
      </c>
      <c r="E20" s="188"/>
      <c r="F20" s="2"/>
      <c r="G20" s="50">
        <v>1</v>
      </c>
      <c r="H20" s="50">
        <v>10677</v>
      </c>
      <c r="I20" s="50" t="s">
        <v>5</v>
      </c>
      <c r="J20" s="50">
        <v>5.234674</v>
      </c>
      <c r="K20" s="50">
        <v>1.1999999999999999E-3</v>
      </c>
      <c r="L20" s="50">
        <v>-1</v>
      </c>
      <c r="M20" s="50">
        <v>2.5000000000000001E-2</v>
      </c>
    </row>
    <row r="21" spans="1:13" x14ac:dyDescent="0.25">
      <c r="A21" s="187">
        <v>5.5350000000000001</v>
      </c>
      <c r="B21" s="170" t="s">
        <v>258</v>
      </c>
      <c r="C21" s="54" t="str">
        <f t="shared" si="0"/>
        <v>7 vpravo</v>
      </c>
      <c r="D21" s="88">
        <f t="shared" si="1"/>
        <v>0</v>
      </c>
      <c r="E21" s="188" t="s">
        <v>248</v>
      </c>
      <c r="F21" s="2"/>
      <c r="G21" s="50">
        <v>1</v>
      </c>
      <c r="H21" s="50">
        <v>10717</v>
      </c>
      <c r="I21" s="50" t="s">
        <v>5</v>
      </c>
      <c r="J21" s="50">
        <v>5.5266359999999999</v>
      </c>
      <c r="K21" s="50">
        <v>6.6E-3</v>
      </c>
      <c r="L21" s="50">
        <v>1</v>
      </c>
      <c r="M21" s="50">
        <v>0</v>
      </c>
    </row>
    <row r="22" spans="1:13" x14ac:dyDescent="0.25">
      <c r="A22" s="187"/>
      <c r="B22" s="170"/>
      <c r="C22" s="54" t="str">
        <f t="shared" si="0"/>
        <v>3 vpravo</v>
      </c>
      <c r="D22" s="88">
        <f t="shared" si="1"/>
        <v>2.2000000000000002</v>
      </c>
      <c r="E22" s="188"/>
      <c r="F22" s="2"/>
      <c r="G22" s="50">
        <v>1</v>
      </c>
      <c r="H22" s="50">
        <v>10718</v>
      </c>
      <c r="I22" s="50" t="s">
        <v>0</v>
      </c>
      <c r="J22" s="50">
        <v>5.533976</v>
      </c>
      <c r="K22" s="50">
        <v>2.5999999999999999E-3</v>
      </c>
      <c r="L22" s="50">
        <v>1</v>
      </c>
      <c r="M22" s="50">
        <v>2.2000000000000001E-3</v>
      </c>
    </row>
    <row r="23" spans="1:13" x14ac:dyDescent="0.25">
      <c r="A23" s="187"/>
      <c r="B23" s="170"/>
      <c r="C23" s="54" t="str">
        <f t="shared" si="0"/>
        <v>7 vpravo</v>
      </c>
      <c r="D23" s="88">
        <f t="shared" si="1"/>
        <v>0.8</v>
      </c>
      <c r="E23" s="188"/>
      <c r="F23" s="2"/>
      <c r="G23" s="50">
        <v>1</v>
      </c>
      <c r="H23" s="50">
        <v>10719</v>
      </c>
      <c r="I23" s="50" t="s">
        <v>0</v>
      </c>
      <c r="J23" s="50">
        <v>5.541512</v>
      </c>
      <c r="K23" s="50">
        <v>6.7000000000000002E-3</v>
      </c>
      <c r="L23" s="50">
        <v>1</v>
      </c>
      <c r="M23" s="50">
        <v>8.0000000000000004E-4</v>
      </c>
    </row>
    <row r="24" spans="1:13" x14ac:dyDescent="0.25">
      <c r="A24" s="187"/>
      <c r="B24" s="170"/>
      <c r="C24" s="54" t="str">
        <f t="shared" si="0"/>
        <v>0 vpravo</v>
      </c>
      <c r="D24" s="88">
        <f t="shared" si="1"/>
        <v>-0.1</v>
      </c>
      <c r="E24" s="188"/>
      <c r="F24" s="2"/>
      <c r="G24" s="50">
        <v>1</v>
      </c>
      <c r="H24" s="50">
        <v>10720</v>
      </c>
      <c r="I24" s="50" t="s">
        <v>5</v>
      </c>
      <c r="J24" s="50">
        <v>5.5495089999999996</v>
      </c>
      <c r="K24" s="50">
        <v>4.0000000000000002E-4</v>
      </c>
      <c r="L24" s="50">
        <v>1</v>
      </c>
      <c r="M24" s="50">
        <v>-1E-4</v>
      </c>
    </row>
    <row r="25" spans="1:13" x14ac:dyDescent="0.25">
      <c r="A25" s="187">
        <v>6.1769999999999996</v>
      </c>
      <c r="B25" s="170" t="s">
        <v>259</v>
      </c>
      <c r="C25" s="54" t="str">
        <f t="shared" ref="C25:C28" si="4">CONCATENATE(MROUND(K25*1000,1)," ",IF(L25=1,"vpravo","vlevo"))</f>
        <v>3 vlevo</v>
      </c>
      <c r="D25" s="88">
        <f t="shared" ref="D25:D28" si="5">M25*1000</f>
        <v>73.7</v>
      </c>
      <c r="E25" s="188" t="s">
        <v>260</v>
      </c>
      <c r="G25" s="50">
        <v>1</v>
      </c>
      <c r="H25" s="50">
        <v>10815</v>
      </c>
      <c r="I25" s="50" t="s">
        <v>5</v>
      </c>
      <c r="J25" s="50">
        <v>6.1769910000000001</v>
      </c>
      <c r="K25" s="50">
        <v>2.8999999999999998E-3</v>
      </c>
      <c r="L25" s="50">
        <v>-1</v>
      </c>
      <c r="M25" s="50">
        <v>7.3700000000000002E-2</v>
      </c>
    </row>
    <row r="26" spans="1:13" x14ac:dyDescent="0.25">
      <c r="A26" s="187"/>
      <c r="B26" s="170"/>
      <c r="C26" s="54" t="str">
        <f t="shared" si="4"/>
        <v>3 vlevo</v>
      </c>
      <c r="D26" s="88">
        <f t="shared" si="5"/>
        <v>71</v>
      </c>
      <c r="E26" s="188"/>
      <c r="G26" s="50">
        <v>1</v>
      </c>
      <c r="H26" s="50">
        <v>10816</v>
      </c>
      <c r="I26" s="50" t="s">
        <v>5</v>
      </c>
      <c r="J26" s="50">
        <v>6.1834230000000003</v>
      </c>
      <c r="K26" s="50">
        <v>2.5999999999999999E-3</v>
      </c>
      <c r="L26" s="50">
        <v>-1</v>
      </c>
      <c r="M26" s="50">
        <v>7.0999999999999994E-2</v>
      </c>
    </row>
    <row r="27" spans="1:13" x14ac:dyDescent="0.25">
      <c r="A27" s="187">
        <v>7.1139999999999999</v>
      </c>
      <c r="B27" s="170" t="s">
        <v>261</v>
      </c>
      <c r="C27" s="54" t="str">
        <f t="shared" si="4"/>
        <v>15 vpravo</v>
      </c>
      <c r="D27" s="88">
        <f t="shared" si="5"/>
        <v>15.6</v>
      </c>
      <c r="E27" s="188" t="s">
        <v>255</v>
      </c>
      <c r="G27" s="50">
        <v>1</v>
      </c>
      <c r="H27" s="50">
        <v>10946</v>
      </c>
      <c r="I27" s="50" t="s">
        <v>5</v>
      </c>
      <c r="J27" s="50">
        <v>7.1095459999999999</v>
      </c>
      <c r="K27" s="50">
        <v>1.49E-2</v>
      </c>
      <c r="L27" s="50">
        <v>1</v>
      </c>
      <c r="M27" s="50">
        <v>1.5599999999999999E-2</v>
      </c>
    </row>
    <row r="28" spans="1:13" x14ac:dyDescent="0.25">
      <c r="A28" s="187"/>
      <c r="B28" s="170"/>
      <c r="C28" s="54" t="str">
        <f t="shared" si="4"/>
        <v>23 vlevo</v>
      </c>
      <c r="D28" s="88">
        <f t="shared" si="5"/>
        <v>-9.4</v>
      </c>
      <c r="E28" s="188"/>
      <c r="G28" s="50">
        <v>1</v>
      </c>
      <c r="H28" s="50">
        <v>10947</v>
      </c>
      <c r="I28" s="50" t="s">
        <v>0</v>
      </c>
      <c r="J28" s="50">
        <v>7.1170520000000002</v>
      </c>
      <c r="K28" s="50">
        <v>2.29E-2</v>
      </c>
      <c r="L28" s="50">
        <v>-1</v>
      </c>
      <c r="M28" s="50">
        <v>-9.4000000000000004E-3</v>
      </c>
    </row>
    <row r="29" spans="1:13" x14ac:dyDescent="0.25">
      <c r="A29" s="187"/>
      <c r="B29" s="170"/>
      <c r="C29" s="54" t="str">
        <f t="shared" ref="C29:C39" si="6">CONCATENATE(MROUND(K29*1000,1)," ",IF(L29=1,"vpravo","vlevo"))</f>
        <v>37 vlevo</v>
      </c>
      <c r="D29" s="88">
        <f t="shared" ref="D29:D39" si="7">M29*1000</f>
        <v>9.9</v>
      </c>
      <c r="E29" s="188"/>
      <c r="G29" s="50">
        <v>1</v>
      </c>
      <c r="H29" s="50">
        <v>10948</v>
      </c>
      <c r="I29" s="50" t="s">
        <v>5</v>
      </c>
      <c r="J29" s="50">
        <v>7.1245520000000004</v>
      </c>
      <c r="K29" s="50">
        <v>3.6600000000000001E-2</v>
      </c>
      <c r="L29" s="50">
        <v>-1</v>
      </c>
      <c r="M29" s="50">
        <v>9.9000000000000008E-3</v>
      </c>
    </row>
    <row r="30" spans="1:13" x14ac:dyDescent="0.25">
      <c r="A30" s="187">
        <v>7.3230000000000004</v>
      </c>
      <c r="B30" s="170" t="s">
        <v>262</v>
      </c>
      <c r="C30" s="54" t="str">
        <f t="shared" si="6"/>
        <v>13 vpravo</v>
      </c>
      <c r="D30" s="88">
        <f t="shared" si="7"/>
        <v>39.1</v>
      </c>
      <c r="E30" s="188" t="s">
        <v>255</v>
      </c>
      <c r="G30" s="50">
        <v>1</v>
      </c>
      <c r="H30" s="50">
        <v>10982</v>
      </c>
      <c r="I30" s="50" t="s">
        <v>5</v>
      </c>
      <c r="J30" s="50">
        <v>7.323982</v>
      </c>
      <c r="K30" s="50">
        <v>1.34E-2</v>
      </c>
      <c r="L30" s="50">
        <v>1</v>
      </c>
      <c r="M30" s="50">
        <v>3.9100000000000003E-2</v>
      </c>
    </row>
    <row r="31" spans="1:13" x14ac:dyDescent="0.25">
      <c r="A31" s="187"/>
      <c r="B31" s="170"/>
      <c r="C31" s="54" t="str">
        <f t="shared" si="6"/>
        <v>16 vpravo</v>
      </c>
      <c r="D31" s="88">
        <f t="shared" si="7"/>
        <v>51.9</v>
      </c>
      <c r="E31" s="188"/>
      <c r="G31" s="50">
        <v>1</v>
      </c>
      <c r="H31" s="50">
        <v>10983</v>
      </c>
      <c r="I31" s="50" t="s">
        <v>5</v>
      </c>
      <c r="J31" s="50">
        <v>7.3289999999999997</v>
      </c>
      <c r="K31" s="50">
        <v>1.55E-2</v>
      </c>
      <c r="L31" s="50">
        <v>1</v>
      </c>
      <c r="M31" s="50">
        <v>5.1900000000000002E-2</v>
      </c>
    </row>
    <row r="32" spans="1:13" x14ac:dyDescent="0.25">
      <c r="A32" s="187">
        <v>7.8730000000000002</v>
      </c>
      <c r="B32" s="170" t="s">
        <v>263</v>
      </c>
      <c r="C32" s="54" t="str">
        <f t="shared" si="6"/>
        <v>9 vlevo</v>
      </c>
      <c r="D32" s="88">
        <f t="shared" si="7"/>
        <v>41.5</v>
      </c>
      <c r="E32" s="188" t="s">
        <v>255</v>
      </c>
      <c r="G32" s="50">
        <v>1</v>
      </c>
      <c r="H32" s="50">
        <v>11062</v>
      </c>
      <c r="I32" s="50" t="s">
        <v>5</v>
      </c>
      <c r="J32" s="50">
        <v>7.8747540000000003</v>
      </c>
      <c r="K32" s="50">
        <v>9.1999999999999998E-3</v>
      </c>
      <c r="L32" s="50">
        <v>-1</v>
      </c>
      <c r="M32" s="50">
        <v>4.1500000000000002E-2</v>
      </c>
    </row>
    <row r="33" spans="1:13" x14ac:dyDescent="0.25">
      <c r="A33" s="187"/>
      <c r="B33" s="170"/>
      <c r="C33" s="54" t="str">
        <f t="shared" si="6"/>
        <v>17 vlevo</v>
      </c>
      <c r="D33" s="88">
        <f t="shared" si="7"/>
        <v>31.4</v>
      </c>
      <c r="E33" s="188"/>
      <c r="G33" s="50">
        <v>1</v>
      </c>
      <c r="H33" s="50">
        <v>11063</v>
      </c>
      <c r="I33" s="50" t="s">
        <v>5</v>
      </c>
      <c r="J33" s="50">
        <v>7.879111</v>
      </c>
      <c r="K33" s="50">
        <v>1.7000000000000001E-2</v>
      </c>
      <c r="L33" s="50">
        <v>-1</v>
      </c>
      <c r="M33" s="50">
        <v>3.1399999999999997E-2</v>
      </c>
    </row>
    <row r="34" spans="1:13" x14ac:dyDescent="0.25">
      <c r="A34" s="187">
        <v>8.8450000000000006</v>
      </c>
      <c r="B34" s="170" t="s">
        <v>264</v>
      </c>
      <c r="C34" s="54" t="str">
        <f t="shared" si="6"/>
        <v>14 vlevo</v>
      </c>
      <c r="D34" s="88">
        <f t="shared" si="7"/>
        <v>19</v>
      </c>
      <c r="E34" s="188" t="s">
        <v>255</v>
      </c>
      <c r="G34" s="50">
        <v>1</v>
      </c>
      <c r="H34" s="50">
        <v>11200</v>
      </c>
      <c r="I34" s="50" t="s">
        <v>5</v>
      </c>
      <c r="J34" s="50">
        <v>8.8446870000000004</v>
      </c>
      <c r="K34" s="50">
        <v>1.38E-2</v>
      </c>
      <c r="L34" s="50">
        <v>-1</v>
      </c>
      <c r="M34" s="50">
        <v>1.9E-2</v>
      </c>
    </row>
    <row r="35" spans="1:13" x14ac:dyDescent="0.25">
      <c r="A35" s="187"/>
      <c r="B35" s="170"/>
      <c r="C35" s="54" t="str">
        <f t="shared" si="6"/>
        <v>12 vlevo</v>
      </c>
      <c r="D35" s="88">
        <f t="shared" si="7"/>
        <v>27.7</v>
      </c>
      <c r="E35" s="188"/>
      <c r="G35" s="50">
        <v>1</v>
      </c>
      <c r="H35" s="50">
        <v>11201</v>
      </c>
      <c r="I35" s="50" t="s">
        <v>5</v>
      </c>
      <c r="J35" s="50">
        <v>8.8506719999999994</v>
      </c>
      <c r="K35" s="50">
        <v>1.1900000000000001E-2</v>
      </c>
      <c r="L35" s="50">
        <v>-1</v>
      </c>
      <c r="M35" s="50">
        <v>2.7699999999999999E-2</v>
      </c>
    </row>
    <row r="36" spans="1:13" x14ac:dyDescent="0.25">
      <c r="A36" s="187">
        <v>9.26</v>
      </c>
      <c r="B36" s="170" t="s">
        <v>265</v>
      </c>
      <c r="C36" s="54" t="str">
        <f t="shared" si="6"/>
        <v>37 vlevo</v>
      </c>
      <c r="D36" s="88">
        <f t="shared" si="7"/>
        <v>17.100000000000001</v>
      </c>
      <c r="E36" s="188" t="s">
        <v>255</v>
      </c>
      <c r="G36" s="50">
        <v>1</v>
      </c>
      <c r="H36" s="50">
        <v>11269</v>
      </c>
      <c r="I36" s="50" t="s">
        <v>5</v>
      </c>
      <c r="J36" s="50">
        <v>9.2545680000000008</v>
      </c>
      <c r="K36" s="50">
        <v>3.7400000000000003E-2</v>
      </c>
      <c r="L36" s="50">
        <v>-1</v>
      </c>
      <c r="M36" s="50">
        <v>1.7100000000000001E-2</v>
      </c>
    </row>
    <row r="37" spans="1:13" x14ac:dyDescent="0.25">
      <c r="A37" s="187"/>
      <c r="B37" s="170"/>
      <c r="C37" s="54" t="str">
        <f t="shared" ref="C37:C38" si="8">CONCATENATE(MROUND(K37*1000,1)," ",IF(L37=1,"vpravo","vlevo"))</f>
        <v>42 vlevo</v>
      </c>
      <c r="D37" s="88">
        <f t="shared" ref="D37:D38" si="9">M37*1000</f>
        <v>0</v>
      </c>
      <c r="E37" s="188"/>
      <c r="G37" s="50">
        <v>1</v>
      </c>
      <c r="H37" s="50">
        <v>11270</v>
      </c>
      <c r="I37" s="50" t="s">
        <v>0</v>
      </c>
      <c r="J37" s="50">
        <v>9.2632490000000001</v>
      </c>
      <c r="K37" s="50">
        <v>4.2299999999999997E-2</v>
      </c>
      <c r="L37" s="50">
        <v>-1</v>
      </c>
      <c r="M37" s="50">
        <v>0</v>
      </c>
    </row>
    <row r="38" spans="1:13" x14ac:dyDescent="0.25">
      <c r="A38" s="187"/>
      <c r="B38" s="170"/>
      <c r="C38" s="54" t="str">
        <f t="shared" si="8"/>
        <v>33 vlevo</v>
      </c>
      <c r="D38" s="88">
        <f t="shared" si="9"/>
        <v>2.8</v>
      </c>
      <c r="E38" s="188"/>
      <c r="G38" s="50">
        <v>1</v>
      </c>
      <c r="H38" s="50">
        <v>11271</v>
      </c>
      <c r="I38" s="50" t="s">
        <v>0</v>
      </c>
      <c r="J38" s="50">
        <v>9.2692230000000002</v>
      </c>
      <c r="K38" s="50">
        <v>3.3099999999999997E-2</v>
      </c>
      <c r="L38" s="50">
        <v>-1</v>
      </c>
      <c r="M38" s="50">
        <v>2.8E-3</v>
      </c>
    </row>
    <row r="39" spans="1:13" ht="15.75" thickBot="1" x14ac:dyDescent="0.3">
      <c r="A39" s="189"/>
      <c r="B39" s="182"/>
      <c r="C39" s="56" t="str">
        <f t="shared" si="6"/>
        <v>27 vlevo</v>
      </c>
      <c r="D39" s="90">
        <f t="shared" si="7"/>
        <v>22.2</v>
      </c>
      <c r="E39" s="190"/>
      <c r="G39" s="50">
        <v>1</v>
      </c>
      <c r="H39" s="50">
        <v>11272</v>
      </c>
      <c r="I39" s="50" t="s">
        <v>5</v>
      </c>
      <c r="J39" s="50">
        <v>9.2732320000000001</v>
      </c>
      <c r="K39" s="50">
        <v>2.7300000000000001E-2</v>
      </c>
      <c r="L39" s="50">
        <v>-1</v>
      </c>
      <c r="M39" s="50">
        <v>2.2200000000000001E-2</v>
      </c>
    </row>
    <row r="40" spans="1:13" x14ac:dyDescent="0.25">
      <c r="A40" s="5"/>
      <c r="E40" s="3"/>
      <c r="G40" s="50"/>
      <c r="H40" s="50"/>
      <c r="I40" s="50"/>
      <c r="J40" s="50"/>
      <c r="K40" s="50"/>
      <c r="L40" s="50"/>
      <c r="M40" s="50"/>
    </row>
    <row r="41" spans="1:13" x14ac:dyDescent="0.25">
      <c r="A41" s="5"/>
      <c r="E41" s="3"/>
    </row>
    <row r="42" spans="1:13" x14ac:dyDescent="0.25">
      <c r="A42" s="5"/>
      <c r="E42" s="3"/>
    </row>
    <row r="43" spans="1:13" x14ac:dyDescent="0.25">
      <c r="A43" s="5"/>
      <c r="E43" s="3"/>
    </row>
    <row r="44" spans="1:13" x14ac:dyDescent="0.25">
      <c r="A44" s="5"/>
      <c r="E44" s="3"/>
    </row>
    <row r="45" spans="1:13" x14ac:dyDescent="0.25">
      <c r="A45" s="5"/>
      <c r="E45" s="3"/>
    </row>
    <row r="46" spans="1:13" x14ac:dyDescent="0.25">
      <c r="A46" s="5"/>
    </row>
  </sheetData>
  <mergeCells count="43">
    <mergeCell ref="E12:E14"/>
    <mergeCell ref="A19:A20"/>
    <mergeCell ref="B19:B20"/>
    <mergeCell ref="A12:A14"/>
    <mergeCell ref="B12:B14"/>
    <mergeCell ref="A21:A24"/>
    <mergeCell ref="B21:B24"/>
    <mergeCell ref="E21:E24"/>
    <mergeCell ref="A15:A16"/>
    <mergeCell ref="B15:B16"/>
    <mergeCell ref="A17:A18"/>
    <mergeCell ref="B17:B18"/>
    <mergeCell ref="E15:E16"/>
    <mergeCell ref="E17:E18"/>
    <mergeCell ref="E19:E20"/>
    <mergeCell ref="G3:M3"/>
    <mergeCell ref="A5:A6"/>
    <mergeCell ref="B5:B6"/>
    <mergeCell ref="B9:B11"/>
    <mergeCell ref="A9:A11"/>
    <mergeCell ref="A7:A8"/>
    <mergeCell ref="B7:B8"/>
    <mergeCell ref="E5:E6"/>
    <mergeCell ref="E9:E11"/>
    <mergeCell ref="E7:E8"/>
    <mergeCell ref="A25:A26"/>
    <mergeCell ref="B25:B26"/>
    <mergeCell ref="E25:E26"/>
    <mergeCell ref="A27:A29"/>
    <mergeCell ref="B27:B29"/>
    <mergeCell ref="E27:E29"/>
    <mergeCell ref="A30:A31"/>
    <mergeCell ref="B30:B31"/>
    <mergeCell ref="E30:E31"/>
    <mergeCell ref="A32:A33"/>
    <mergeCell ref="B32:B33"/>
    <mergeCell ref="E32:E33"/>
    <mergeCell ref="A34:A35"/>
    <mergeCell ref="B34:B35"/>
    <mergeCell ref="E34:E35"/>
    <mergeCell ref="A36:A39"/>
    <mergeCell ref="B36:B39"/>
    <mergeCell ref="E36:E39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5" tint="0.39997558519241921"/>
  </sheetPr>
  <dimension ref="A1:AC66"/>
  <sheetViews>
    <sheetView zoomScaleNormal="100" workbookViewId="0">
      <selection activeCell="A3" sqref="A3:A4"/>
    </sheetView>
  </sheetViews>
  <sheetFormatPr defaultRowHeight="15" x14ac:dyDescent="0.25"/>
  <cols>
    <col min="1" max="1" width="9.7109375" customWidth="1"/>
    <col min="2" max="2" width="14.140625" customWidth="1"/>
    <col min="3" max="3" width="10.140625" customWidth="1"/>
    <col min="4" max="4" width="8.85546875" customWidth="1"/>
    <col min="5" max="6" width="13.140625" customWidth="1"/>
    <col min="7" max="7" width="12.140625" customWidth="1"/>
    <col min="11" max="11" width="10.85546875" customWidth="1"/>
  </cols>
  <sheetData>
    <row r="1" spans="1:29" x14ac:dyDescent="0.25">
      <c r="A1" s="1" t="s">
        <v>31</v>
      </c>
    </row>
    <row r="2" spans="1:29" ht="15.75" thickBot="1" x14ac:dyDescent="0.3">
      <c r="A2" s="99" t="s">
        <v>268</v>
      </c>
      <c r="Q2" s="124" t="s">
        <v>319</v>
      </c>
      <c r="X2" s="124" t="s">
        <v>318</v>
      </c>
    </row>
    <row r="3" spans="1:29" ht="15" customHeight="1" x14ac:dyDescent="0.25">
      <c r="A3" s="156" t="s">
        <v>19</v>
      </c>
      <c r="B3" s="194" t="s">
        <v>269</v>
      </c>
      <c r="C3" s="194" t="s">
        <v>24</v>
      </c>
      <c r="D3" s="194" t="s">
        <v>25</v>
      </c>
      <c r="E3" s="194" t="s">
        <v>312</v>
      </c>
      <c r="F3" s="194"/>
      <c r="G3" s="191" t="s">
        <v>34</v>
      </c>
      <c r="I3" s="180" t="s">
        <v>158</v>
      </c>
      <c r="J3" s="180"/>
      <c r="K3" s="180"/>
      <c r="L3" s="180"/>
      <c r="M3" s="180"/>
      <c r="N3" s="180"/>
      <c r="O3" s="180"/>
      <c r="P3" s="196" t="s">
        <v>316</v>
      </c>
      <c r="Q3" s="193"/>
      <c r="R3" s="193"/>
      <c r="S3" s="193"/>
      <c r="T3" s="193"/>
      <c r="U3" s="193"/>
      <c r="V3" s="197"/>
      <c r="W3" s="193" t="s">
        <v>317</v>
      </c>
      <c r="X3" s="193"/>
      <c r="Y3" s="193"/>
      <c r="Z3" s="193"/>
      <c r="AA3" s="193"/>
      <c r="AB3" s="193"/>
      <c r="AC3" s="193"/>
    </row>
    <row r="4" spans="1:29" ht="15" customHeight="1" x14ac:dyDescent="0.25">
      <c r="A4" s="157"/>
      <c r="B4" s="195"/>
      <c r="C4" s="195"/>
      <c r="D4" s="195"/>
      <c r="E4" s="123" t="s">
        <v>314</v>
      </c>
      <c r="F4" s="123" t="s">
        <v>315</v>
      </c>
      <c r="G4" s="192"/>
      <c r="I4" s="47"/>
      <c r="J4" s="47"/>
      <c r="K4" s="47"/>
      <c r="L4" s="47"/>
      <c r="M4" s="47"/>
      <c r="N4" s="47"/>
      <c r="O4" s="47"/>
      <c r="P4" s="122"/>
      <c r="Q4" s="48"/>
      <c r="R4" s="48"/>
      <c r="S4" s="48"/>
      <c r="T4" s="48"/>
      <c r="U4" s="48"/>
      <c r="V4" s="49"/>
      <c r="W4" s="48"/>
      <c r="X4" s="48"/>
      <c r="Y4" s="48"/>
      <c r="Z4" s="48"/>
      <c r="AA4" s="48"/>
      <c r="AB4" s="48"/>
      <c r="AC4" s="48"/>
    </row>
    <row r="5" spans="1:29" x14ac:dyDescent="0.25">
      <c r="A5" s="30" t="s">
        <v>20</v>
      </c>
      <c r="B5" s="31" t="s">
        <v>26</v>
      </c>
      <c r="C5" s="31" t="s">
        <v>32</v>
      </c>
      <c r="D5" s="31" t="s">
        <v>32</v>
      </c>
      <c r="E5" s="31" t="s">
        <v>32</v>
      </c>
      <c r="F5" s="39" t="s">
        <v>32</v>
      </c>
      <c r="G5" s="32" t="s">
        <v>26</v>
      </c>
      <c r="I5" s="9" t="s">
        <v>161</v>
      </c>
      <c r="J5" s="9" t="s">
        <v>162</v>
      </c>
      <c r="K5" s="9" t="s">
        <v>44</v>
      </c>
      <c r="L5" s="9" t="s">
        <v>19</v>
      </c>
      <c r="M5" s="9" t="s">
        <v>163</v>
      </c>
      <c r="N5" s="9" t="s">
        <v>164</v>
      </c>
      <c r="O5" s="9" t="s">
        <v>165</v>
      </c>
      <c r="P5" s="113" t="s">
        <v>161</v>
      </c>
      <c r="Q5" s="17" t="s">
        <v>162</v>
      </c>
      <c r="R5" s="17" t="s">
        <v>44</v>
      </c>
      <c r="S5" s="17" t="s">
        <v>19</v>
      </c>
      <c r="T5" s="17" t="s">
        <v>163</v>
      </c>
      <c r="U5" s="17" t="s">
        <v>164</v>
      </c>
      <c r="V5" s="23" t="s">
        <v>165</v>
      </c>
      <c r="W5" s="17" t="s">
        <v>161</v>
      </c>
      <c r="X5" s="17" t="s">
        <v>162</v>
      </c>
      <c r="Y5" s="17" t="s">
        <v>44</v>
      </c>
      <c r="Z5" s="17" t="s">
        <v>19</v>
      </c>
      <c r="AA5" s="17" t="s">
        <v>163</v>
      </c>
      <c r="AB5" s="17" t="s">
        <v>164</v>
      </c>
      <c r="AC5" s="17" t="s">
        <v>165</v>
      </c>
    </row>
    <row r="6" spans="1:29" x14ac:dyDescent="0.25">
      <c r="A6" s="97">
        <v>0.88700000000000001</v>
      </c>
      <c r="B6" s="58" t="s">
        <v>171</v>
      </c>
      <c r="C6" s="58" t="str">
        <f>CONCATENATE(MROUND(M6*1000,1)," ",IF(N6=1,"vpravo","vlevo"))</f>
        <v>9 vpravo</v>
      </c>
      <c r="D6" s="105">
        <f>O6*1000</f>
        <v>6.8</v>
      </c>
      <c r="E6" s="54" t="str">
        <f>IF(T6="","-",MROUND(T6*1000,1))</f>
        <v>-</v>
      </c>
      <c r="F6" s="92" t="str">
        <f>IF(AA6="","-",MROUND(AA6*1000,1))</f>
        <v>-</v>
      </c>
      <c r="G6" s="64" t="s">
        <v>172</v>
      </c>
      <c r="H6" s="2"/>
      <c r="I6" s="50">
        <v>1</v>
      </c>
      <c r="J6" s="50">
        <v>10064</v>
      </c>
      <c r="K6" s="50" t="s">
        <v>0</v>
      </c>
      <c r="L6" s="50">
        <v>0.78766899999999995</v>
      </c>
      <c r="M6" s="50">
        <v>8.8999999999999999E-3</v>
      </c>
      <c r="N6" s="50">
        <v>1</v>
      </c>
      <c r="O6" s="50">
        <v>6.7999999999999996E-3</v>
      </c>
      <c r="P6" s="114"/>
      <c r="Q6" s="18"/>
      <c r="R6" s="18"/>
      <c r="S6" s="18"/>
      <c r="T6" s="18"/>
      <c r="U6" s="18"/>
      <c r="V6" s="112"/>
    </row>
    <row r="7" spans="1:29" x14ac:dyDescent="0.25">
      <c r="A7" s="200">
        <v>1.032</v>
      </c>
      <c r="B7" s="177" t="s">
        <v>35</v>
      </c>
      <c r="C7" s="58" t="str">
        <f t="shared" ref="C7:C26" si="0">CONCATENATE(MROUND(M7*1000,1)," ",IF(N7=1,"vpravo","vlevo"))</f>
        <v>6 vpravo</v>
      </c>
      <c r="D7" s="105">
        <f t="shared" ref="D7:D26" si="1">O7*1000</f>
        <v>31.3</v>
      </c>
      <c r="E7" s="54" t="str">
        <f t="shared" ref="E7" si="2">IF(T7="","-",MROUND(T7*1000,1))</f>
        <v>-</v>
      </c>
      <c r="F7" s="92">
        <f t="shared" ref="F7" si="3">IF(AA7="","-",MROUND(AA7*1000,1))</f>
        <v>2500</v>
      </c>
      <c r="G7" s="198"/>
      <c r="H7" s="2"/>
      <c r="I7" s="50">
        <v>1</v>
      </c>
      <c r="J7" s="50">
        <v>10097</v>
      </c>
      <c r="K7" s="50" t="s">
        <v>4</v>
      </c>
      <c r="L7" s="50">
        <v>1.0310969999999999</v>
      </c>
      <c r="M7" s="50">
        <v>5.8999999999999999E-3</v>
      </c>
      <c r="N7" s="50">
        <v>1</v>
      </c>
      <c r="O7" s="50">
        <v>3.1300000000000001E-2</v>
      </c>
      <c r="P7" s="114"/>
      <c r="Q7" s="18"/>
      <c r="R7" s="18"/>
      <c r="S7" s="18"/>
      <c r="T7" s="18"/>
      <c r="U7" s="18"/>
      <c r="V7" s="112"/>
      <c r="W7">
        <v>1</v>
      </c>
      <c r="X7">
        <v>12039</v>
      </c>
      <c r="Y7" t="s">
        <v>313</v>
      </c>
      <c r="Z7">
        <v>1.031013</v>
      </c>
      <c r="AA7">
        <v>2.4996</v>
      </c>
      <c r="AB7">
        <v>-1</v>
      </c>
      <c r="AC7">
        <v>-0.76929999999999998</v>
      </c>
    </row>
    <row r="8" spans="1:29" x14ac:dyDescent="0.25">
      <c r="A8" s="201"/>
      <c r="B8" s="203"/>
      <c r="C8" s="58" t="str">
        <f t="shared" ref="C8" si="4">CONCATENATE(MROUND(M8*1000,1)," ",IF(N8=1,"vpravo","vlevo"))</f>
        <v>6 vpravo</v>
      </c>
      <c r="D8" s="105">
        <f t="shared" ref="D8" si="5">O8*1000</f>
        <v>34.6</v>
      </c>
      <c r="E8" s="54" t="str">
        <f t="shared" ref="E8:E41" si="6">IF(T8="","-",MROUND(T8*1000,1))</f>
        <v>-</v>
      </c>
      <c r="F8" s="92">
        <f t="shared" ref="F8:F41" si="7">IF(AA8="","-",MROUND(AA8*1000,1))</f>
        <v>2580</v>
      </c>
      <c r="G8" s="204"/>
      <c r="H8" s="2"/>
      <c r="I8" s="50">
        <v>1</v>
      </c>
      <c r="J8" s="50">
        <v>10098</v>
      </c>
      <c r="K8" s="50" t="s">
        <v>4</v>
      </c>
      <c r="L8" s="50">
        <v>1.0346470000000001</v>
      </c>
      <c r="M8" s="50">
        <v>6.4000000000000003E-3</v>
      </c>
      <c r="N8" s="50">
        <v>1</v>
      </c>
      <c r="O8" s="50">
        <v>3.4599999999999999E-2</v>
      </c>
      <c r="P8" s="114"/>
      <c r="Q8" s="18"/>
      <c r="R8" s="18"/>
      <c r="S8" s="18"/>
      <c r="T8" s="18"/>
      <c r="U8" s="18"/>
      <c r="V8" s="112"/>
      <c r="W8">
        <v>1</v>
      </c>
      <c r="X8">
        <v>12042</v>
      </c>
      <c r="Y8" t="s">
        <v>313</v>
      </c>
      <c r="Z8">
        <v>1.0348379999999999</v>
      </c>
      <c r="AA8">
        <v>2.5800999999999998</v>
      </c>
      <c r="AB8">
        <v>-1</v>
      </c>
      <c r="AC8">
        <v>-0.78510000000000002</v>
      </c>
    </row>
    <row r="9" spans="1:29" ht="15" customHeight="1" x14ac:dyDescent="0.25">
      <c r="A9" s="200">
        <v>1.4970000000000001</v>
      </c>
      <c r="B9" s="177" t="s">
        <v>35</v>
      </c>
      <c r="C9" s="58" t="str">
        <f t="shared" ref="C9:C12" si="8">CONCATENATE(MROUND(M9*1000,1)," ",IF(N9=1,"vpravo","vlevo"))</f>
        <v>54 vpravo</v>
      </c>
      <c r="D9" s="105">
        <f t="shared" ref="D9:D12" si="9">O9*1000</f>
        <v>70.099999999999994</v>
      </c>
      <c r="E9" s="54" t="str">
        <f t="shared" si="6"/>
        <v>-</v>
      </c>
      <c r="F9" s="92" t="str">
        <f t="shared" si="7"/>
        <v>-</v>
      </c>
      <c r="G9" s="198"/>
      <c r="H9" s="2"/>
      <c r="I9" s="50">
        <v>1</v>
      </c>
      <c r="J9" s="50">
        <v>10160</v>
      </c>
      <c r="K9" s="50" t="s">
        <v>4</v>
      </c>
      <c r="L9" s="50">
        <v>1.4966189999999999</v>
      </c>
      <c r="M9" s="50">
        <v>5.4100000000000002E-2</v>
      </c>
      <c r="N9" s="50">
        <v>1</v>
      </c>
      <c r="O9" s="50">
        <v>7.0099999999999996E-2</v>
      </c>
      <c r="P9" s="114"/>
      <c r="Q9" s="18"/>
      <c r="R9" s="18"/>
      <c r="S9" s="18"/>
      <c r="T9" s="18"/>
      <c r="U9" s="18"/>
      <c r="V9" s="112"/>
    </row>
    <row r="10" spans="1:29" x14ac:dyDescent="0.25">
      <c r="A10" s="201"/>
      <c r="B10" s="203"/>
      <c r="C10" s="58" t="str">
        <f t="shared" si="8"/>
        <v>46 vpravo</v>
      </c>
      <c r="D10" s="105">
        <f t="shared" si="9"/>
        <v>60.199999999999996</v>
      </c>
      <c r="E10" s="54" t="str">
        <f t="shared" si="6"/>
        <v>-</v>
      </c>
      <c r="F10" s="92" t="str">
        <f t="shared" si="7"/>
        <v>-</v>
      </c>
      <c r="G10" s="204"/>
      <c r="H10" s="2"/>
      <c r="I10" s="50">
        <v>1</v>
      </c>
      <c r="J10" s="50">
        <v>10161</v>
      </c>
      <c r="K10" s="50" t="s">
        <v>4</v>
      </c>
      <c r="L10" s="50">
        <v>1.499282</v>
      </c>
      <c r="M10" s="50">
        <v>4.5499999999999999E-2</v>
      </c>
      <c r="N10" s="50">
        <v>1</v>
      </c>
      <c r="O10" s="50">
        <v>6.0199999999999997E-2</v>
      </c>
      <c r="P10" s="114"/>
      <c r="Q10" s="18"/>
      <c r="R10" s="18"/>
      <c r="S10" s="18"/>
      <c r="T10" s="18"/>
      <c r="U10" s="18"/>
      <c r="V10" s="112"/>
    </row>
    <row r="11" spans="1:29" x14ac:dyDescent="0.25">
      <c r="A11" s="200">
        <v>1.6870000000000001</v>
      </c>
      <c r="B11" s="177" t="s">
        <v>35</v>
      </c>
      <c r="C11" s="58" t="str">
        <f t="shared" si="8"/>
        <v>7 vlevo</v>
      </c>
      <c r="D11" s="105">
        <f t="shared" si="9"/>
        <v>23.3</v>
      </c>
      <c r="E11" s="54" t="str">
        <f t="shared" si="6"/>
        <v>-</v>
      </c>
      <c r="F11" s="92" t="str">
        <f t="shared" si="7"/>
        <v>-</v>
      </c>
      <c r="G11" s="198"/>
      <c r="H11" s="2"/>
      <c r="I11" s="50">
        <v>1</v>
      </c>
      <c r="J11" s="50">
        <v>10186</v>
      </c>
      <c r="K11" s="50" t="s">
        <v>4</v>
      </c>
      <c r="L11" s="50">
        <v>1.6874880000000001</v>
      </c>
      <c r="M11" s="50">
        <v>7.1999999999999998E-3</v>
      </c>
      <c r="N11" s="50">
        <v>-1</v>
      </c>
      <c r="O11" s="50">
        <v>2.3300000000000001E-2</v>
      </c>
      <c r="P11" s="114"/>
      <c r="Q11" s="18"/>
      <c r="R11" s="18"/>
      <c r="S11" s="18"/>
      <c r="T11" s="18"/>
      <c r="U11" s="18"/>
      <c r="V11" s="112"/>
    </row>
    <row r="12" spans="1:29" x14ac:dyDescent="0.25">
      <c r="A12" s="201"/>
      <c r="B12" s="203"/>
      <c r="C12" s="58" t="str">
        <f t="shared" si="8"/>
        <v>5 vlevo</v>
      </c>
      <c r="D12" s="105">
        <f t="shared" si="9"/>
        <v>19.400000000000002</v>
      </c>
      <c r="E12" s="54" t="str">
        <f t="shared" si="6"/>
        <v>-</v>
      </c>
      <c r="F12" s="92" t="str">
        <f t="shared" si="7"/>
        <v>-</v>
      </c>
      <c r="G12" s="204"/>
      <c r="H12" s="2"/>
      <c r="I12" s="50">
        <v>1</v>
      </c>
      <c r="J12" s="50">
        <v>10187</v>
      </c>
      <c r="K12" s="50" t="s">
        <v>4</v>
      </c>
      <c r="L12" s="50">
        <v>1.688677</v>
      </c>
      <c r="M12" s="50">
        <v>5.0000000000000001E-3</v>
      </c>
      <c r="N12" s="50">
        <v>-1</v>
      </c>
      <c r="O12" s="50">
        <v>1.9400000000000001E-2</v>
      </c>
      <c r="P12" s="114"/>
      <c r="Q12" s="18"/>
      <c r="R12" s="18"/>
      <c r="S12" s="18"/>
      <c r="T12" s="18"/>
      <c r="U12" s="18"/>
      <c r="V12" s="112"/>
    </row>
    <row r="13" spans="1:29" x14ac:dyDescent="0.25">
      <c r="A13" s="200">
        <v>2.4329999999999998</v>
      </c>
      <c r="B13" s="170" t="s">
        <v>35</v>
      </c>
      <c r="C13" s="58" t="str">
        <f t="shared" si="0"/>
        <v>17 vpravo</v>
      </c>
      <c r="D13" s="105">
        <f t="shared" si="1"/>
        <v>13.2</v>
      </c>
      <c r="E13" s="54" t="str">
        <f t="shared" si="6"/>
        <v>-</v>
      </c>
      <c r="F13" s="92" t="str">
        <f t="shared" si="7"/>
        <v>-</v>
      </c>
      <c r="G13" s="198"/>
      <c r="H13" s="2"/>
      <c r="I13" s="50">
        <v>1</v>
      </c>
      <c r="J13" s="50">
        <v>10282</v>
      </c>
      <c r="K13" s="50" t="s">
        <v>4</v>
      </c>
      <c r="L13" s="50">
        <v>2.4292850000000001</v>
      </c>
      <c r="M13" s="50">
        <v>1.7399999999999999E-2</v>
      </c>
      <c r="N13" s="50">
        <v>1</v>
      </c>
      <c r="O13" s="50">
        <v>1.32E-2</v>
      </c>
      <c r="P13" s="114"/>
      <c r="Q13" s="18"/>
      <c r="R13" s="18"/>
      <c r="S13" s="18"/>
      <c r="T13" s="18"/>
      <c r="U13" s="18"/>
      <c r="V13" s="112"/>
    </row>
    <row r="14" spans="1:29" x14ac:dyDescent="0.25">
      <c r="A14" s="201"/>
      <c r="B14" s="170"/>
      <c r="C14" s="58" t="str">
        <f t="shared" si="0"/>
        <v>40 vpravo</v>
      </c>
      <c r="D14" s="105">
        <f t="shared" si="1"/>
        <v>9.4</v>
      </c>
      <c r="E14" s="54" t="str">
        <f t="shared" si="6"/>
        <v>-</v>
      </c>
      <c r="F14" s="92" t="str">
        <f t="shared" si="7"/>
        <v>-</v>
      </c>
      <c r="G14" s="204"/>
      <c r="H14" s="2"/>
      <c r="I14" s="50">
        <v>1</v>
      </c>
      <c r="J14" s="50">
        <v>10283</v>
      </c>
      <c r="K14" s="50" t="s">
        <v>4</v>
      </c>
      <c r="L14" s="50">
        <v>2.4369999999999998</v>
      </c>
      <c r="M14" s="50">
        <v>3.9800000000000002E-2</v>
      </c>
      <c r="N14" s="50">
        <v>1</v>
      </c>
      <c r="O14" s="50">
        <v>9.4000000000000004E-3</v>
      </c>
      <c r="P14" s="114"/>
      <c r="Q14" s="18"/>
      <c r="R14" s="18"/>
      <c r="S14" s="18"/>
      <c r="T14" s="18"/>
      <c r="U14" s="18"/>
      <c r="V14" s="112"/>
    </row>
    <row r="15" spans="1:29" x14ac:dyDescent="0.25">
      <c r="A15" s="200">
        <v>2.6709999999999998</v>
      </c>
      <c r="B15" s="170" t="s">
        <v>35</v>
      </c>
      <c r="C15" s="58" t="str">
        <f t="shared" si="0"/>
        <v>3 vlevo</v>
      </c>
      <c r="D15" s="105">
        <f t="shared" si="1"/>
        <v>73.2</v>
      </c>
      <c r="E15" s="54" t="str">
        <f t="shared" si="6"/>
        <v>-</v>
      </c>
      <c r="F15" s="92" t="str">
        <f t="shared" si="7"/>
        <v>-</v>
      </c>
      <c r="G15" s="198"/>
      <c r="H15" s="2"/>
      <c r="I15" s="50">
        <v>1</v>
      </c>
      <c r="J15" s="50">
        <v>10314</v>
      </c>
      <c r="K15" s="50" t="s">
        <v>4</v>
      </c>
      <c r="L15" s="50">
        <v>2.67056</v>
      </c>
      <c r="M15" s="50">
        <v>3.2000000000000002E-3</v>
      </c>
      <c r="N15" s="50">
        <v>-1</v>
      </c>
      <c r="O15" s="50">
        <v>7.3200000000000001E-2</v>
      </c>
      <c r="P15" s="114"/>
      <c r="Q15" s="18"/>
      <c r="R15" s="18"/>
      <c r="S15" s="18"/>
      <c r="T15" s="18"/>
      <c r="U15" s="18"/>
      <c r="V15" s="112"/>
    </row>
    <row r="16" spans="1:29" x14ac:dyDescent="0.25">
      <c r="A16" s="201"/>
      <c r="B16" s="170"/>
      <c r="C16" s="58" t="str">
        <f t="shared" si="0"/>
        <v>5 vlevo</v>
      </c>
      <c r="D16" s="105">
        <f t="shared" si="1"/>
        <v>73.800000000000011</v>
      </c>
      <c r="E16" s="54" t="str">
        <f t="shared" si="6"/>
        <v>-</v>
      </c>
      <c r="F16" s="92" t="str">
        <f t="shared" si="7"/>
        <v>-</v>
      </c>
      <c r="G16" s="204"/>
      <c r="H16" s="2"/>
      <c r="I16" s="50">
        <v>1</v>
      </c>
      <c r="J16" s="50">
        <v>10315</v>
      </c>
      <c r="K16" s="50" t="s">
        <v>4</v>
      </c>
      <c r="L16" s="50">
        <v>2.6743549999999998</v>
      </c>
      <c r="M16" s="50">
        <v>5.1000000000000004E-3</v>
      </c>
      <c r="N16" s="50">
        <v>-1</v>
      </c>
      <c r="O16" s="50">
        <v>7.3800000000000004E-2</v>
      </c>
      <c r="P16" s="114"/>
      <c r="Q16" s="18"/>
      <c r="R16" s="18"/>
      <c r="S16" s="18"/>
      <c r="T16" s="18"/>
      <c r="U16" s="18"/>
      <c r="V16" s="112"/>
    </row>
    <row r="17" spans="1:29" x14ac:dyDescent="0.25">
      <c r="A17" s="200">
        <v>2.8159999999999998</v>
      </c>
      <c r="B17" s="170" t="s">
        <v>35</v>
      </c>
      <c r="C17" s="58" t="str">
        <f t="shared" si="0"/>
        <v>13 vpravo</v>
      </c>
      <c r="D17" s="105">
        <f t="shared" si="1"/>
        <v>50</v>
      </c>
      <c r="E17" s="54" t="str">
        <f t="shared" si="6"/>
        <v>-</v>
      </c>
      <c r="F17" s="92" t="str">
        <f t="shared" si="7"/>
        <v>-</v>
      </c>
      <c r="G17" s="198"/>
      <c r="H17" s="2"/>
      <c r="I17" s="50">
        <v>1</v>
      </c>
      <c r="J17" s="50">
        <v>10334</v>
      </c>
      <c r="K17" s="50" t="s">
        <v>4</v>
      </c>
      <c r="L17" s="50">
        <v>2.8153060000000001</v>
      </c>
      <c r="M17" s="50">
        <v>1.2500000000000001E-2</v>
      </c>
      <c r="N17" s="50">
        <v>1</v>
      </c>
      <c r="O17" s="50">
        <v>0.05</v>
      </c>
      <c r="P17" s="114"/>
      <c r="Q17" s="18"/>
      <c r="R17" s="18"/>
      <c r="S17" s="18"/>
      <c r="T17" s="18"/>
      <c r="U17" s="18"/>
      <c r="V17" s="112"/>
    </row>
    <row r="18" spans="1:29" x14ac:dyDescent="0.25">
      <c r="A18" s="201"/>
      <c r="B18" s="170"/>
      <c r="C18" s="58" t="str">
        <f t="shared" si="0"/>
        <v>8 vpravo</v>
      </c>
      <c r="D18" s="105">
        <f t="shared" si="1"/>
        <v>69</v>
      </c>
      <c r="E18" s="54" t="str">
        <f t="shared" si="6"/>
        <v>-</v>
      </c>
      <c r="F18" s="92" t="str">
        <f t="shared" si="7"/>
        <v>-</v>
      </c>
      <c r="G18" s="204"/>
      <c r="H18" s="2"/>
      <c r="I18" s="50">
        <v>1</v>
      </c>
      <c r="J18" s="50">
        <v>10335</v>
      </c>
      <c r="K18" s="50" t="s">
        <v>4</v>
      </c>
      <c r="L18" s="50">
        <v>2.8189389999999999</v>
      </c>
      <c r="M18" s="50">
        <v>8.3999999999999995E-3</v>
      </c>
      <c r="N18" s="50">
        <v>1</v>
      </c>
      <c r="O18" s="50">
        <v>6.9000000000000006E-2</v>
      </c>
      <c r="P18" s="114"/>
      <c r="Q18" s="18"/>
      <c r="R18" s="18"/>
      <c r="S18" s="18"/>
      <c r="T18" s="18"/>
      <c r="U18" s="18"/>
      <c r="V18" s="112"/>
    </row>
    <row r="19" spans="1:29" x14ac:dyDescent="0.25">
      <c r="A19" s="200">
        <v>3.3340000000000001</v>
      </c>
      <c r="B19" s="58" t="s">
        <v>35</v>
      </c>
      <c r="C19" s="58" t="str">
        <f t="shared" si="0"/>
        <v>17 vpravo</v>
      </c>
      <c r="D19" s="105">
        <f t="shared" si="1"/>
        <v>31.9</v>
      </c>
      <c r="E19" s="54" t="str">
        <f t="shared" si="6"/>
        <v>-</v>
      </c>
      <c r="F19" s="92" t="str">
        <f t="shared" si="7"/>
        <v>-</v>
      </c>
      <c r="G19" s="198"/>
      <c r="H19" s="2"/>
      <c r="I19" s="50">
        <v>1</v>
      </c>
      <c r="J19" s="50">
        <v>10412</v>
      </c>
      <c r="K19" s="50" t="s">
        <v>4</v>
      </c>
      <c r="L19" s="50">
        <v>3.334171</v>
      </c>
      <c r="M19" s="50">
        <v>1.66E-2</v>
      </c>
      <c r="N19" s="50">
        <v>1</v>
      </c>
      <c r="O19" s="50">
        <v>3.1899999999999998E-2</v>
      </c>
      <c r="P19" s="114"/>
      <c r="Q19" s="18"/>
      <c r="R19" s="18"/>
      <c r="S19" s="18"/>
      <c r="T19" s="18"/>
      <c r="U19" s="18"/>
      <c r="V19" s="112"/>
    </row>
    <row r="20" spans="1:29" x14ac:dyDescent="0.25">
      <c r="A20" s="201"/>
      <c r="B20" s="58"/>
      <c r="C20" s="58" t="str">
        <f t="shared" ref="C20:C21" si="10">CONCATENATE(MROUND(M20*1000,1)," ",IF(N20=1,"vpravo","vlevo"))</f>
        <v>10 vpravo</v>
      </c>
      <c r="D20" s="105">
        <f t="shared" ref="D20:D21" si="11">O20*1000</f>
        <v>34.299999999999997</v>
      </c>
      <c r="E20" s="54" t="str">
        <f t="shared" si="6"/>
        <v>-</v>
      </c>
      <c r="F20" s="92" t="str">
        <f t="shared" si="7"/>
        <v>-</v>
      </c>
      <c r="G20" s="204"/>
      <c r="H20" s="2"/>
      <c r="I20" s="50">
        <v>1</v>
      </c>
      <c r="J20" s="50">
        <v>10413</v>
      </c>
      <c r="K20" s="50" t="s">
        <v>4</v>
      </c>
      <c r="L20" s="50">
        <v>3.3366030000000002</v>
      </c>
      <c r="M20" s="50">
        <v>9.4999999999999998E-3</v>
      </c>
      <c r="N20" s="50">
        <v>1</v>
      </c>
      <c r="O20" s="50">
        <v>3.4299999999999997E-2</v>
      </c>
      <c r="P20" s="114"/>
      <c r="Q20" s="18"/>
      <c r="R20" s="18"/>
      <c r="S20" s="18"/>
      <c r="T20" s="18"/>
      <c r="U20" s="18"/>
      <c r="V20" s="112"/>
    </row>
    <row r="21" spans="1:29" x14ac:dyDescent="0.25">
      <c r="A21" s="97">
        <v>3.431</v>
      </c>
      <c r="B21" s="58" t="s">
        <v>171</v>
      </c>
      <c r="C21" s="58" t="str">
        <f t="shared" si="10"/>
        <v>9 vpravo</v>
      </c>
      <c r="D21" s="105">
        <f t="shared" si="11"/>
        <v>100</v>
      </c>
      <c r="E21" s="54" t="str">
        <f t="shared" si="6"/>
        <v>-</v>
      </c>
      <c r="F21" s="92" t="str">
        <f t="shared" si="7"/>
        <v>-</v>
      </c>
      <c r="G21" s="64" t="s">
        <v>172</v>
      </c>
      <c r="H21" s="2"/>
      <c r="I21" s="50">
        <v>1</v>
      </c>
      <c r="J21" s="50">
        <v>10429</v>
      </c>
      <c r="K21" s="50" t="s">
        <v>0</v>
      </c>
      <c r="L21" s="50">
        <v>3.4370259999999999</v>
      </c>
      <c r="M21" s="50">
        <v>8.8999999999999999E-3</v>
      </c>
      <c r="N21" s="50">
        <v>1</v>
      </c>
      <c r="O21" s="50">
        <v>0.1</v>
      </c>
      <c r="P21" s="114"/>
      <c r="Q21" s="18"/>
      <c r="R21" s="18"/>
      <c r="S21" s="18"/>
      <c r="T21" s="18"/>
      <c r="U21" s="18"/>
      <c r="V21" s="112"/>
    </row>
    <row r="22" spans="1:29" x14ac:dyDescent="0.25">
      <c r="A22" s="200">
        <v>3.7909999999999999</v>
      </c>
      <c r="B22" s="177" t="s">
        <v>270</v>
      </c>
      <c r="C22" s="58" t="str">
        <f t="shared" ref="C22" si="12">CONCATENATE(MROUND(M22*1000,1)," ",IF(N22=1,"vpravo","vlevo"))</f>
        <v>25 vpravo</v>
      </c>
      <c r="D22" s="105">
        <f t="shared" ref="D22" si="13">O22*1000</f>
        <v>24.7</v>
      </c>
      <c r="E22" s="54" t="str">
        <f t="shared" si="6"/>
        <v>-</v>
      </c>
      <c r="F22" s="92" t="str">
        <f t="shared" si="7"/>
        <v>-</v>
      </c>
      <c r="G22" s="198"/>
      <c r="H22" s="2"/>
      <c r="I22" s="50">
        <v>1</v>
      </c>
      <c r="J22" s="50">
        <v>10478</v>
      </c>
      <c r="K22" s="50" t="s">
        <v>4</v>
      </c>
      <c r="L22" s="50">
        <v>3.7912759999999999</v>
      </c>
      <c r="M22" s="50">
        <v>2.47E-2</v>
      </c>
      <c r="N22" s="50">
        <v>1</v>
      </c>
      <c r="O22" s="50">
        <v>2.47E-2</v>
      </c>
      <c r="P22" s="114"/>
      <c r="Q22" s="18"/>
      <c r="R22" s="18"/>
      <c r="S22" s="18"/>
      <c r="T22" s="18"/>
      <c r="U22" s="18"/>
      <c r="V22" s="112"/>
    </row>
    <row r="23" spans="1:29" x14ac:dyDescent="0.25">
      <c r="A23" s="201"/>
      <c r="B23" s="203"/>
      <c r="C23" s="58" t="str">
        <f t="shared" ref="C23:C24" si="14">CONCATENATE(MROUND(M23*1000,1)," ",IF(N23=1,"vpravo","vlevo"))</f>
        <v>26 vpravo</v>
      </c>
      <c r="D23" s="105">
        <f t="shared" ref="D23:D24" si="15">O23*1000</f>
        <v>24.299999999999997</v>
      </c>
      <c r="E23" s="54" t="str">
        <f t="shared" si="6"/>
        <v>-</v>
      </c>
      <c r="F23" s="92" t="str">
        <f t="shared" si="7"/>
        <v>-</v>
      </c>
      <c r="G23" s="204"/>
      <c r="H23" s="2"/>
      <c r="I23" s="50">
        <v>1</v>
      </c>
      <c r="J23" s="50">
        <v>10479</v>
      </c>
      <c r="K23" s="50" t="s">
        <v>4</v>
      </c>
      <c r="L23" s="50">
        <v>3.7921390000000001</v>
      </c>
      <c r="M23" s="50">
        <v>2.5999999999999999E-2</v>
      </c>
      <c r="N23" s="50">
        <v>1</v>
      </c>
      <c r="O23" s="50">
        <v>2.4299999999999999E-2</v>
      </c>
      <c r="P23" s="114"/>
      <c r="Q23" s="18"/>
      <c r="R23" s="18"/>
      <c r="S23" s="18"/>
      <c r="T23" s="18"/>
      <c r="U23" s="18"/>
      <c r="V23" s="112"/>
    </row>
    <row r="24" spans="1:29" x14ac:dyDescent="0.25">
      <c r="A24" s="97">
        <v>4.0419999999999998</v>
      </c>
      <c r="B24" s="58" t="s">
        <v>35</v>
      </c>
      <c r="C24" s="58" t="str">
        <f t="shared" si="14"/>
        <v>1 vlevo</v>
      </c>
      <c r="D24" s="105">
        <f t="shared" si="15"/>
        <v>24.2</v>
      </c>
      <c r="E24" s="54" t="str">
        <f t="shared" si="6"/>
        <v>-</v>
      </c>
      <c r="F24" s="92" t="str">
        <f t="shared" si="7"/>
        <v>-</v>
      </c>
      <c r="G24" s="64" t="s">
        <v>172</v>
      </c>
      <c r="H24" s="2"/>
      <c r="I24" s="50">
        <v>1</v>
      </c>
      <c r="J24" s="50">
        <v>10534</v>
      </c>
      <c r="K24" s="50" t="s">
        <v>0</v>
      </c>
      <c r="L24" s="50">
        <v>4.2052009999999997</v>
      </c>
      <c r="M24" s="50">
        <v>1.2999999999999999E-3</v>
      </c>
      <c r="N24" s="50">
        <v>-1</v>
      </c>
      <c r="O24" s="50">
        <v>2.4199999999999999E-2</v>
      </c>
      <c r="P24" s="114"/>
      <c r="Q24" s="18"/>
      <c r="R24" s="18"/>
      <c r="S24" s="18"/>
      <c r="T24" s="18"/>
      <c r="U24" s="18"/>
      <c r="V24" s="112"/>
    </row>
    <row r="25" spans="1:29" x14ac:dyDescent="0.25">
      <c r="A25" s="139">
        <v>4.2069999999999999</v>
      </c>
      <c r="B25" s="137" t="s">
        <v>35</v>
      </c>
      <c r="C25" s="137" t="str">
        <f t="shared" ref="C25" si="16">CONCATENATE(MROUND(M25*1000,1)," ",IF(N25=1,"vpravo","vlevo"))</f>
        <v>1 vlevo</v>
      </c>
      <c r="D25" s="105">
        <f t="shared" ref="D25" si="17">O25*1000</f>
        <v>25.1</v>
      </c>
      <c r="E25" s="54" t="str">
        <f t="shared" ref="E25" si="18">IF(T25="","-",MROUND(T25*1000,1))</f>
        <v>-</v>
      </c>
      <c r="F25" s="92" t="str">
        <f t="shared" ref="F25" si="19">IF(AA25="","-",MROUND(AA25*1000,1))</f>
        <v>-</v>
      </c>
      <c r="G25" s="138" t="s">
        <v>172</v>
      </c>
      <c r="H25" s="2"/>
      <c r="I25" s="50">
        <v>1</v>
      </c>
      <c r="J25" s="50">
        <v>10534</v>
      </c>
      <c r="K25" s="50" t="s">
        <v>0</v>
      </c>
      <c r="L25" s="50">
        <v>4.2051990000000004</v>
      </c>
      <c r="M25" s="50">
        <v>1.2999999999999999E-3</v>
      </c>
      <c r="N25" s="50">
        <v>-1</v>
      </c>
      <c r="O25" s="50">
        <v>2.5100000000000001E-2</v>
      </c>
      <c r="P25" s="114"/>
      <c r="Q25" s="18"/>
      <c r="R25" s="18"/>
      <c r="S25" s="18"/>
      <c r="T25" s="18"/>
      <c r="U25" s="18"/>
      <c r="V25" s="112"/>
    </row>
    <row r="26" spans="1:29" x14ac:dyDescent="0.25">
      <c r="A26" s="200">
        <v>4.2640000000000002</v>
      </c>
      <c r="B26" s="177" t="s">
        <v>35</v>
      </c>
      <c r="C26" s="58" t="str">
        <f t="shared" si="0"/>
        <v>1 vlevo</v>
      </c>
      <c r="D26" s="105">
        <f t="shared" si="1"/>
        <v>69.2</v>
      </c>
      <c r="E26" s="54" t="str">
        <f t="shared" si="6"/>
        <v>-</v>
      </c>
      <c r="F26" s="92" t="str">
        <f t="shared" si="7"/>
        <v>-</v>
      </c>
      <c r="G26" s="198"/>
      <c r="H26" s="2"/>
      <c r="I26" s="50">
        <v>1</v>
      </c>
      <c r="J26" s="50">
        <v>10542</v>
      </c>
      <c r="K26" s="50" t="s">
        <v>4</v>
      </c>
      <c r="L26" s="50">
        <v>4.2654719999999999</v>
      </c>
      <c r="M26" s="50">
        <v>1.2999999999999999E-3</v>
      </c>
      <c r="N26" s="50">
        <v>-1</v>
      </c>
      <c r="O26" s="50">
        <v>6.9199999999999998E-2</v>
      </c>
      <c r="P26" s="114"/>
      <c r="Q26" s="18"/>
      <c r="R26" s="18"/>
      <c r="S26" s="18"/>
      <c r="T26" s="18"/>
      <c r="U26" s="18"/>
      <c r="V26" s="112"/>
    </row>
    <row r="27" spans="1:29" x14ac:dyDescent="0.25">
      <c r="A27" s="201"/>
      <c r="B27" s="203"/>
      <c r="C27" s="58" t="str">
        <f t="shared" ref="C27:C41" si="20">CONCATENATE(MROUND(M27*1000,1)," ",IF(N27=1,"vpravo","vlevo"))</f>
        <v>0 vlevo</v>
      </c>
      <c r="D27" s="105">
        <f t="shared" ref="D27:D41" si="21">O27*1000</f>
        <v>67.7</v>
      </c>
      <c r="E27" s="54" t="str">
        <f t="shared" si="6"/>
        <v>-</v>
      </c>
      <c r="F27" s="92" t="str">
        <f t="shared" si="7"/>
        <v>-</v>
      </c>
      <c r="G27" s="204"/>
      <c r="H27" s="2"/>
      <c r="I27" s="50">
        <v>1</v>
      </c>
      <c r="J27" s="50">
        <v>10543</v>
      </c>
      <c r="K27" s="50" t="s">
        <v>4</v>
      </c>
      <c r="L27" s="50">
        <v>4.267576</v>
      </c>
      <c r="M27" s="50">
        <v>4.0000000000000002E-4</v>
      </c>
      <c r="N27" s="50">
        <v>-1</v>
      </c>
      <c r="O27" s="50">
        <v>6.7699999999999996E-2</v>
      </c>
      <c r="P27" s="114"/>
      <c r="Q27" s="18"/>
      <c r="R27" s="18"/>
      <c r="S27" s="18"/>
      <c r="T27" s="18"/>
      <c r="U27" s="18"/>
      <c r="V27" s="112"/>
    </row>
    <row r="28" spans="1:29" x14ac:dyDescent="0.25">
      <c r="A28" s="200">
        <v>6.05</v>
      </c>
      <c r="B28" s="177" t="s">
        <v>270</v>
      </c>
      <c r="C28" s="58" t="str">
        <f t="shared" si="20"/>
        <v>4 vpravo</v>
      </c>
      <c r="D28" s="105">
        <f t="shared" si="21"/>
        <v>53.8</v>
      </c>
      <c r="E28" s="54" t="str">
        <f t="shared" si="6"/>
        <v>-</v>
      </c>
      <c r="F28" s="92">
        <f t="shared" si="7"/>
        <v>5774</v>
      </c>
      <c r="G28" s="198"/>
      <c r="I28" s="50">
        <v>1</v>
      </c>
      <c r="J28" s="50">
        <v>10791</v>
      </c>
      <c r="K28" s="50" t="s">
        <v>4</v>
      </c>
      <c r="L28" s="50">
        <v>6.0451569999999997</v>
      </c>
      <c r="M28" s="50">
        <v>4.1000000000000003E-3</v>
      </c>
      <c r="N28" s="50">
        <v>1</v>
      </c>
      <c r="O28" s="50">
        <v>5.3800000000000001E-2</v>
      </c>
      <c r="P28" s="114"/>
      <c r="Q28" s="18"/>
      <c r="R28" s="18"/>
      <c r="S28" s="18"/>
      <c r="T28" s="18"/>
      <c r="U28" s="18"/>
      <c r="V28" s="112"/>
      <c r="W28">
        <v>1</v>
      </c>
      <c r="X28">
        <v>12476</v>
      </c>
      <c r="Y28" t="s">
        <v>313</v>
      </c>
      <c r="Z28">
        <v>6.04481</v>
      </c>
      <c r="AA28">
        <v>5.7736000000000001</v>
      </c>
      <c r="AB28">
        <v>-1</v>
      </c>
      <c r="AC28">
        <v>-1.0014000000000001</v>
      </c>
    </row>
    <row r="29" spans="1:29" x14ac:dyDescent="0.25">
      <c r="A29" s="206"/>
      <c r="B29" s="178"/>
      <c r="C29" s="58" t="str">
        <f t="shared" ref="C29" si="22">CONCATENATE(MROUND(M29*1000,1)," ",IF(N29=1,"vpravo","vlevo"))</f>
        <v>10 vpravo</v>
      </c>
      <c r="D29" s="105">
        <f t="shared" ref="D29" si="23">O29*1000</f>
        <v>48.599999999999994</v>
      </c>
      <c r="E29" s="54" t="str">
        <f t="shared" si="6"/>
        <v>-</v>
      </c>
      <c r="F29" s="92" t="str">
        <f t="shared" si="7"/>
        <v>-</v>
      </c>
      <c r="G29" s="205"/>
      <c r="I29" s="50">
        <v>1</v>
      </c>
      <c r="J29" s="50">
        <v>10792</v>
      </c>
      <c r="K29" s="50" t="s">
        <v>0</v>
      </c>
      <c r="L29" s="50">
        <v>6.050033</v>
      </c>
      <c r="M29" s="50">
        <v>1.03E-2</v>
      </c>
      <c r="N29" s="50">
        <v>1</v>
      </c>
      <c r="O29" s="50">
        <v>4.8599999999999997E-2</v>
      </c>
      <c r="P29" s="114"/>
      <c r="Q29" s="18"/>
      <c r="R29" s="18"/>
      <c r="S29" s="18"/>
      <c r="T29" s="18"/>
      <c r="U29" s="18"/>
      <c r="V29" s="112"/>
    </row>
    <row r="30" spans="1:29" x14ac:dyDescent="0.25">
      <c r="A30" s="201"/>
      <c r="B30" s="203"/>
      <c r="C30" s="58" t="str">
        <f t="shared" si="20"/>
        <v>2 vpravo</v>
      </c>
      <c r="D30" s="105">
        <f t="shared" si="21"/>
        <v>49.2</v>
      </c>
      <c r="E30" s="54" t="str">
        <f t="shared" si="6"/>
        <v>-</v>
      </c>
      <c r="F30" s="92">
        <f t="shared" si="7"/>
        <v>5815</v>
      </c>
      <c r="G30" s="204"/>
      <c r="I30">
        <v>1</v>
      </c>
      <c r="J30">
        <v>10793</v>
      </c>
      <c r="K30" t="s">
        <v>4</v>
      </c>
      <c r="L30">
        <v>6.0545770000000001</v>
      </c>
      <c r="M30">
        <v>2.3E-3</v>
      </c>
      <c r="N30">
        <v>1</v>
      </c>
      <c r="O30">
        <v>4.9200000000000001E-2</v>
      </c>
      <c r="P30" s="114"/>
      <c r="Q30" s="18"/>
      <c r="R30" s="18"/>
      <c r="S30" s="18"/>
      <c r="T30" s="18"/>
      <c r="U30" s="18"/>
      <c r="V30" s="112"/>
      <c r="W30">
        <v>1</v>
      </c>
      <c r="X30">
        <v>12477</v>
      </c>
      <c r="Y30" t="s">
        <v>313</v>
      </c>
      <c r="Z30">
        <v>6.0547259999999996</v>
      </c>
      <c r="AA30">
        <v>5.8152999999999997</v>
      </c>
      <c r="AB30">
        <v>-1</v>
      </c>
      <c r="AC30">
        <v>-1.0262</v>
      </c>
    </row>
    <row r="31" spans="1:29" x14ac:dyDescent="0.25">
      <c r="A31" s="200">
        <v>6.12</v>
      </c>
      <c r="B31" s="177" t="s">
        <v>270</v>
      </c>
      <c r="C31" s="58" t="str">
        <f t="shared" si="20"/>
        <v>1 vlevo</v>
      </c>
      <c r="D31" s="105">
        <f t="shared" si="21"/>
        <v>15.299999999999999</v>
      </c>
      <c r="E31" s="54" t="str">
        <f t="shared" si="6"/>
        <v>-</v>
      </c>
      <c r="F31" s="92">
        <f t="shared" si="7"/>
        <v>4040</v>
      </c>
      <c r="G31" s="198"/>
      <c r="I31">
        <v>1</v>
      </c>
      <c r="J31">
        <v>10806</v>
      </c>
      <c r="K31" t="s">
        <v>4</v>
      </c>
      <c r="L31">
        <v>6.1208660000000004</v>
      </c>
      <c r="M31">
        <v>1.2999999999999999E-3</v>
      </c>
      <c r="N31">
        <v>-1</v>
      </c>
      <c r="O31">
        <v>1.5299999999999999E-2</v>
      </c>
      <c r="P31" s="114"/>
      <c r="Q31" s="18"/>
      <c r="R31" s="18"/>
      <c r="S31" s="18"/>
      <c r="T31" s="18"/>
      <c r="U31" s="18"/>
      <c r="V31" s="112"/>
      <c r="W31">
        <v>1</v>
      </c>
      <c r="X31">
        <v>12482</v>
      </c>
      <c r="Y31" t="s">
        <v>313</v>
      </c>
      <c r="Z31">
        <v>6.1206930000000002</v>
      </c>
      <c r="AA31">
        <v>4.0396999999999998</v>
      </c>
      <c r="AB31">
        <v>-1</v>
      </c>
      <c r="AC31">
        <v>-0.97240000000000004</v>
      </c>
    </row>
    <row r="32" spans="1:29" x14ac:dyDescent="0.25">
      <c r="A32" s="201"/>
      <c r="B32" s="203"/>
      <c r="C32" s="58" t="str">
        <f t="shared" si="20"/>
        <v>5 vlevo</v>
      </c>
      <c r="D32" s="105">
        <f t="shared" si="21"/>
        <v>13.899999999999999</v>
      </c>
      <c r="E32" s="54" t="str">
        <f t="shared" si="6"/>
        <v>-</v>
      </c>
      <c r="F32" s="92">
        <f t="shared" si="7"/>
        <v>4007</v>
      </c>
      <c r="G32" s="204"/>
      <c r="I32">
        <v>1</v>
      </c>
      <c r="J32">
        <v>10807</v>
      </c>
      <c r="K32" t="s">
        <v>4</v>
      </c>
      <c r="L32">
        <v>6.1254689999999998</v>
      </c>
      <c r="M32">
        <v>4.7999999999999996E-3</v>
      </c>
      <c r="N32">
        <v>-1</v>
      </c>
      <c r="O32">
        <v>1.3899999999999999E-2</v>
      </c>
      <c r="P32" s="114"/>
      <c r="Q32" s="18"/>
      <c r="R32" s="18"/>
      <c r="S32" s="18"/>
      <c r="T32" s="18"/>
      <c r="U32" s="18"/>
      <c r="V32" s="112"/>
      <c r="W32">
        <v>1</v>
      </c>
      <c r="X32">
        <v>12485</v>
      </c>
      <c r="Y32" t="s">
        <v>313</v>
      </c>
      <c r="Z32">
        <v>6.1254970000000002</v>
      </c>
      <c r="AA32">
        <v>4.0073999999999996</v>
      </c>
      <c r="AB32">
        <v>-1</v>
      </c>
      <c r="AC32">
        <v>-0.97309999999999997</v>
      </c>
    </row>
    <row r="33" spans="1:22" x14ac:dyDescent="0.25">
      <c r="A33" s="200">
        <v>6.601</v>
      </c>
      <c r="B33" s="177" t="s">
        <v>270</v>
      </c>
      <c r="C33" s="58" t="str">
        <f t="shared" si="20"/>
        <v>36 vlevo</v>
      </c>
      <c r="D33" s="105">
        <f t="shared" si="21"/>
        <v>22.1</v>
      </c>
      <c r="E33" s="54" t="str">
        <f t="shared" si="6"/>
        <v>-</v>
      </c>
      <c r="F33" s="92" t="str">
        <f t="shared" si="7"/>
        <v>-</v>
      </c>
      <c r="G33" s="198"/>
      <c r="I33">
        <v>1</v>
      </c>
      <c r="J33">
        <v>10876</v>
      </c>
      <c r="K33" t="s">
        <v>4</v>
      </c>
      <c r="L33">
        <v>6.6021660000000004</v>
      </c>
      <c r="M33">
        <v>3.5999999999999997E-2</v>
      </c>
      <c r="N33">
        <v>-1</v>
      </c>
      <c r="O33">
        <v>2.2100000000000002E-2</v>
      </c>
      <c r="P33" s="114"/>
      <c r="Q33" s="18"/>
      <c r="R33" s="18"/>
      <c r="S33" s="18"/>
      <c r="T33" s="18"/>
      <c r="U33" s="18"/>
      <c r="V33" s="112"/>
    </row>
    <row r="34" spans="1:22" x14ac:dyDescent="0.25">
      <c r="A34" s="201"/>
      <c r="B34" s="203"/>
      <c r="C34" s="58" t="str">
        <f t="shared" si="20"/>
        <v>38 vlevo</v>
      </c>
      <c r="D34" s="105">
        <f t="shared" si="21"/>
        <v>17.8</v>
      </c>
      <c r="E34" s="54" t="str">
        <f t="shared" si="6"/>
        <v>-</v>
      </c>
      <c r="F34" s="92" t="str">
        <f t="shared" si="7"/>
        <v>-</v>
      </c>
      <c r="G34" s="204"/>
      <c r="I34">
        <v>1</v>
      </c>
      <c r="J34">
        <v>10877</v>
      </c>
      <c r="K34" t="s">
        <v>4</v>
      </c>
      <c r="L34">
        <v>6.6054209999999998</v>
      </c>
      <c r="M34">
        <v>3.8399999999999997E-2</v>
      </c>
      <c r="N34">
        <v>-1</v>
      </c>
      <c r="O34">
        <v>1.78E-2</v>
      </c>
      <c r="P34" s="114"/>
      <c r="Q34" s="18"/>
      <c r="R34" s="18"/>
      <c r="S34" s="18"/>
      <c r="T34" s="18"/>
      <c r="U34" s="18"/>
      <c r="V34" s="112"/>
    </row>
    <row r="35" spans="1:22" x14ac:dyDescent="0.25">
      <c r="A35" s="200">
        <v>6.9059999999999997</v>
      </c>
      <c r="B35" s="177" t="s">
        <v>35</v>
      </c>
      <c r="C35" s="58" t="str">
        <f t="shared" si="20"/>
        <v>28 vlevo</v>
      </c>
      <c r="D35" s="105">
        <f t="shared" si="21"/>
        <v>48.7</v>
      </c>
      <c r="E35" s="54" t="str">
        <f t="shared" si="6"/>
        <v>-</v>
      </c>
      <c r="F35" s="92" t="str">
        <f t="shared" si="7"/>
        <v>-</v>
      </c>
      <c r="G35" s="198"/>
      <c r="I35">
        <v>1</v>
      </c>
      <c r="J35">
        <v>10916</v>
      </c>
      <c r="K35" t="s">
        <v>4</v>
      </c>
      <c r="L35">
        <v>6.907718</v>
      </c>
      <c r="M35">
        <v>2.8199999999999999E-2</v>
      </c>
      <c r="N35">
        <v>-1</v>
      </c>
      <c r="O35">
        <v>4.87E-2</v>
      </c>
      <c r="P35" s="114"/>
      <c r="Q35" s="18"/>
      <c r="R35" s="18"/>
      <c r="S35" s="18"/>
      <c r="T35" s="18"/>
      <c r="U35" s="18"/>
      <c r="V35" s="112"/>
    </row>
    <row r="36" spans="1:22" x14ac:dyDescent="0.25">
      <c r="A36" s="201"/>
      <c r="B36" s="203"/>
      <c r="C36" s="58" t="str">
        <f t="shared" si="20"/>
        <v>9 vlevo</v>
      </c>
      <c r="D36" s="105">
        <f t="shared" si="21"/>
        <v>46.1</v>
      </c>
      <c r="E36" s="54" t="str">
        <f t="shared" si="6"/>
        <v>-</v>
      </c>
      <c r="F36" s="92" t="str">
        <f t="shared" si="7"/>
        <v>-</v>
      </c>
      <c r="G36" s="204"/>
      <c r="I36">
        <v>1</v>
      </c>
      <c r="J36">
        <v>10917</v>
      </c>
      <c r="K36" t="s">
        <v>4</v>
      </c>
      <c r="L36">
        <v>6.9115719999999996</v>
      </c>
      <c r="M36">
        <v>8.8999999999999999E-3</v>
      </c>
      <c r="N36">
        <v>-1</v>
      </c>
      <c r="O36">
        <v>4.6100000000000002E-2</v>
      </c>
      <c r="P36" s="114"/>
      <c r="Q36" s="18"/>
      <c r="R36" s="18"/>
      <c r="S36" s="18"/>
      <c r="T36" s="18"/>
      <c r="U36" s="18"/>
      <c r="V36" s="112"/>
    </row>
    <row r="37" spans="1:22" x14ac:dyDescent="0.25">
      <c r="A37" s="97">
        <v>7.11</v>
      </c>
      <c r="B37" s="58" t="s">
        <v>270</v>
      </c>
      <c r="C37" s="58" t="str">
        <f t="shared" ref="C37" si="24">CONCATENATE(MROUND(M37*1000,1)," ",IF(N37=1,"vpravo","vlevo"))</f>
        <v>15 vpravo</v>
      </c>
      <c r="D37" s="105">
        <f t="shared" ref="D37" si="25">O37*1000</f>
        <v>15.6</v>
      </c>
      <c r="E37" s="54" t="str">
        <f t="shared" si="6"/>
        <v>-</v>
      </c>
      <c r="F37" s="92" t="str">
        <f t="shared" si="7"/>
        <v>-</v>
      </c>
      <c r="G37" s="64" t="s">
        <v>172</v>
      </c>
      <c r="I37">
        <v>1</v>
      </c>
      <c r="J37">
        <v>10946</v>
      </c>
      <c r="K37" t="s">
        <v>5</v>
      </c>
      <c r="L37">
        <v>7.1095459999999999</v>
      </c>
      <c r="M37">
        <v>1.49E-2</v>
      </c>
      <c r="N37">
        <v>1</v>
      </c>
      <c r="O37">
        <v>1.5599999999999999E-2</v>
      </c>
      <c r="P37" s="114"/>
      <c r="Q37" s="18"/>
      <c r="R37" s="18"/>
      <c r="S37" s="18"/>
      <c r="T37" s="18"/>
      <c r="U37" s="18"/>
      <c r="V37" s="112"/>
    </row>
    <row r="38" spans="1:22" x14ac:dyDescent="0.25">
      <c r="A38" s="200">
        <v>7.1420000000000003</v>
      </c>
      <c r="B38" s="177" t="s">
        <v>270</v>
      </c>
      <c r="C38" s="58" t="str">
        <f t="shared" si="20"/>
        <v>4 vlevo</v>
      </c>
      <c r="D38" s="105">
        <f t="shared" si="21"/>
        <v>18.5</v>
      </c>
      <c r="E38" s="54" t="str">
        <f t="shared" si="6"/>
        <v>-</v>
      </c>
      <c r="F38" s="92" t="str">
        <f t="shared" si="7"/>
        <v>-</v>
      </c>
      <c r="G38" s="198"/>
      <c r="I38">
        <v>1</v>
      </c>
      <c r="J38">
        <v>10953</v>
      </c>
      <c r="K38" t="s">
        <v>4</v>
      </c>
      <c r="L38">
        <v>7.1429159999999996</v>
      </c>
      <c r="M38">
        <v>4.0000000000000001E-3</v>
      </c>
      <c r="N38">
        <v>-1</v>
      </c>
      <c r="O38">
        <v>1.8499999999999999E-2</v>
      </c>
      <c r="P38" s="114"/>
      <c r="Q38" s="18"/>
      <c r="R38" s="18"/>
      <c r="S38" s="18"/>
      <c r="T38" s="18"/>
      <c r="U38" s="18"/>
      <c r="V38" s="112"/>
    </row>
    <row r="39" spans="1:22" x14ac:dyDescent="0.25">
      <c r="A39" s="201"/>
      <c r="B39" s="203"/>
      <c r="C39" s="58" t="str">
        <f t="shared" si="20"/>
        <v>0 vpravo</v>
      </c>
      <c r="D39" s="105">
        <f t="shared" si="21"/>
        <v>13.100000000000001</v>
      </c>
      <c r="E39" s="54" t="str">
        <f t="shared" si="6"/>
        <v>-</v>
      </c>
      <c r="F39" s="92" t="str">
        <f t="shared" si="7"/>
        <v>-</v>
      </c>
      <c r="G39" s="204"/>
      <c r="I39">
        <v>1</v>
      </c>
      <c r="J39">
        <v>10954</v>
      </c>
      <c r="K39" t="s">
        <v>4</v>
      </c>
      <c r="L39">
        <v>7.146522</v>
      </c>
      <c r="M39">
        <v>4.0000000000000002E-4</v>
      </c>
      <c r="N39">
        <v>1</v>
      </c>
      <c r="O39">
        <v>1.3100000000000001E-2</v>
      </c>
      <c r="P39" s="114"/>
      <c r="Q39" s="18"/>
      <c r="R39" s="18"/>
      <c r="S39" s="18"/>
      <c r="T39" s="18"/>
      <c r="U39" s="18"/>
      <c r="V39" s="112"/>
    </row>
    <row r="40" spans="1:22" x14ac:dyDescent="0.25">
      <c r="A40" s="200">
        <v>7.601</v>
      </c>
      <c r="B40" s="177" t="s">
        <v>270</v>
      </c>
      <c r="C40" s="58" t="str">
        <f t="shared" si="20"/>
        <v>17 vpravo</v>
      </c>
      <c r="D40" s="105">
        <f t="shared" si="21"/>
        <v>63.70000000000001</v>
      </c>
      <c r="E40" s="54" t="str">
        <f t="shared" si="6"/>
        <v>-</v>
      </c>
      <c r="F40" s="92" t="str">
        <f t="shared" si="7"/>
        <v>-</v>
      </c>
      <c r="G40" s="198"/>
      <c r="I40">
        <v>1</v>
      </c>
      <c r="J40">
        <v>11023</v>
      </c>
      <c r="K40" t="s">
        <v>4</v>
      </c>
      <c r="L40">
        <v>7.6026480000000003</v>
      </c>
      <c r="M40">
        <v>1.6500000000000001E-2</v>
      </c>
      <c r="N40">
        <v>1</v>
      </c>
      <c r="O40">
        <v>6.3700000000000007E-2</v>
      </c>
      <c r="P40" s="114"/>
      <c r="Q40" s="18"/>
      <c r="R40" s="18"/>
      <c r="S40" s="18"/>
      <c r="T40" s="18"/>
      <c r="U40" s="18"/>
      <c r="V40" s="112"/>
    </row>
    <row r="41" spans="1:22" ht="15.75" thickBot="1" x14ac:dyDescent="0.3">
      <c r="A41" s="202"/>
      <c r="B41" s="179"/>
      <c r="C41" s="59" t="str">
        <f t="shared" si="20"/>
        <v>12 vpravo</v>
      </c>
      <c r="D41" s="107">
        <f t="shared" si="21"/>
        <v>65.3</v>
      </c>
      <c r="E41" s="56" t="str">
        <f t="shared" si="6"/>
        <v>-</v>
      </c>
      <c r="F41" s="117" t="str">
        <f t="shared" si="7"/>
        <v>-</v>
      </c>
      <c r="G41" s="199"/>
      <c r="I41">
        <v>1</v>
      </c>
      <c r="J41">
        <v>11024</v>
      </c>
      <c r="K41" t="s">
        <v>4</v>
      </c>
      <c r="L41">
        <v>7.6059830000000002</v>
      </c>
      <c r="M41">
        <v>1.24E-2</v>
      </c>
      <c r="N41">
        <v>1</v>
      </c>
      <c r="O41">
        <v>6.5299999999999997E-2</v>
      </c>
      <c r="P41" s="114"/>
      <c r="Q41" s="18"/>
      <c r="R41" s="18"/>
      <c r="S41" s="18"/>
      <c r="T41" s="18"/>
      <c r="U41" s="18"/>
      <c r="V41" s="112"/>
    </row>
    <row r="42" spans="1:22" x14ac:dyDescent="0.25">
      <c r="A42" s="156" t="s">
        <v>19</v>
      </c>
      <c r="B42" s="194" t="s">
        <v>269</v>
      </c>
      <c r="C42" s="194" t="s">
        <v>24</v>
      </c>
      <c r="D42" s="194" t="s">
        <v>25</v>
      </c>
      <c r="E42" s="194" t="s">
        <v>312</v>
      </c>
      <c r="F42" s="194"/>
      <c r="G42" s="191" t="s">
        <v>34</v>
      </c>
      <c r="P42" s="114"/>
      <c r="Q42" s="18"/>
      <c r="R42" s="18"/>
      <c r="S42" s="18"/>
      <c r="T42" s="18"/>
      <c r="U42" s="18"/>
      <c r="V42" s="112"/>
    </row>
    <row r="43" spans="1:22" x14ac:dyDescent="0.25">
      <c r="A43" s="157"/>
      <c r="B43" s="195"/>
      <c r="C43" s="195"/>
      <c r="D43" s="195"/>
      <c r="E43" s="123" t="s">
        <v>314</v>
      </c>
      <c r="F43" s="123" t="s">
        <v>315</v>
      </c>
      <c r="G43" s="192"/>
      <c r="P43" s="114"/>
      <c r="Q43" s="18"/>
      <c r="R43" s="18"/>
      <c r="S43" s="18"/>
      <c r="T43" s="18"/>
      <c r="U43" s="18"/>
      <c r="V43" s="112"/>
    </row>
    <row r="44" spans="1:22" x14ac:dyDescent="0.25">
      <c r="A44" s="30" t="s">
        <v>20</v>
      </c>
      <c r="B44" s="31" t="s">
        <v>26</v>
      </c>
      <c r="C44" s="31" t="s">
        <v>32</v>
      </c>
      <c r="D44" s="31" t="s">
        <v>32</v>
      </c>
      <c r="E44" s="39" t="s">
        <v>32</v>
      </c>
      <c r="F44" s="39" t="s">
        <v>32</v>
      </c>
      <c r="G44" s="32" t="s">
        <v>26</v>
      </c>
      <c r="P44" s="114"/>
      <c r="Q44" s="18"/>
      <c r="R44" s="18"/>
      <c r="S44" s="18"/>
      <c r="T44" s="18"/>
      <c r="U44" s="18"/>
      <c r="V44" s="112"/>
    </row>
    <row r="45" spans="1:22" x14ac:dyDescent="0.25">
      <c r="A45" s="187">
        <v>7.8659999999999997</v>
      </c>
      <c r="B45" s="170" t="s">
        <v>35</v>
      </c>
      <c r="C45" s="58" t="str">
        <f>CONCATENATE(MROUND(M45*1000,1)," ",IF(N45=1,"vpravo","vlevo"))</f>
        <v>8 vlevo</v>
      </c>
      <c r="D45" s="105">
        <f>O45*1000</f>
        <v>43.2</v>
      </c>
      <c r="E45" s="54" t="str">
        <f t="shared" ref="E45" si="26">IF(T45="","-",MROUND(T45*1000,1))</f>
        <v>-</v>
      </c>
      <c r="F45" s="92" t="str">
        <f t="shared" ref="F45" si="27">IF(AA45="","-",MROUND(AA45*1000,1))</f>
        <v>-</v>
      </c>
      <c r="G45" s="188"/>
      <c r="I45">
        <v>1</v>
      </c>
      <c r="J45">
        <v>11060</v>
      </c>
      <c r="K45" t="s">
        <v>4</v>
      </c>
      <c r="L45">
        <v>7.8685020000000003</v>
      </c>
      <c r="M45">
        <v>7.7999999999999996E-3</v>
      </c>
      <c r="N45">
        <v>-1</v>
      </c>
      <c r="O45">
        <v>4.3200000000000002E-2</v>
      </c>
      <c r="P45" s="114"/>
      <c r="Q45" s="18"/>
      <c r="R45" s="18"/>
      <c r="S45" s="18"/>
      <c r="T45" s="18"/>
      <c r="U45" s="18"/>
      <c r="V45" s="112"/>
    </row>
    <row r="46" spans="1:22" x14ac:dyDescent="0.25">
      <c r="A46" s="187"/>
      <c r="B46" s="170"/>
      <c r="C46" s="58" t="str">
        <f>CONCATENATE(MROUND(M46*1000,1)," ",IF(N46=1,"vpravo","vlevo"))</f>
        <v>17 vlevo</v>
      </c>
      <c r="D46" s="105">
        <f>O46*1000</f>
        <v>53</v>
      </c>
      <c r="E46" s="54" t="str">
        <f t="shared" ref="E46:E57" si="28">IF(T46="","-",MROUND(T46*1000,1))</f>
        <v>-</v>
      </c>
      <c r="F46" s="92" t="str">
        <f t="shared" ref="F46:F57" si="29">IF(AA46="","-",MROUND(AA46*1000,1))</f>
        <v>-</v>
      </c>
      <c r="G46" s="188"/>
      <c r="I46">
        <v>1</v>
      </c>
      <c r="J46">
        <v>11061</v>
      </c>
      <c r="K46" t="s">
        <v>4</v>
      </c>
      <c r="L46">
        <v>7.8710880000000003</v>
      </c>
      <c r="M46">
        <v>1.7100000000000001E-2</v>
      </c>
      <c r="N46">
        <v>-1</v>
      </c>
      <c r="O46">
        <v>5.2999999999999999E-2</v>
      </c>
      <c r="P46" s="114"/>
      <c r="Q46" s="18"/>
      <c r="R46" s="18"/>
      <c r="S46" s="18"/>
      <c r="T46" s="18"/>
      <c r="U46" s="18"/>
      <c r="V46" s="112"/>
    </row>
    <row r="47" spans="1:22" x14ac:dyDescent="0.25">
      <c r="A47" s="97">
        <v>8.0630000000000006</v>
      </c>
      <c r="B47" s="58" t="s">
        <v>270</v>
      </c>
      <c r="C47" s="58" t="str">
        <f>CONCATENATE(MROUND(M47*1000,1)," ",IF(N47=1,"vpravo","vlevo"))</f>
        <v>32 vlevo</v>
      </c>
      <c r="D47" s="105">
        <f>O47*1000</f>
        <v>10.200000000000001</v>
      </c>
      <c r="E47" s="54" t="str">
        <f t="shared" si="28"/>
        <v>-</v>
      </c>
      <c r="F47" s="92" t="str">
        <f t="shared" si="29"/>
        <v>-</v>
      </c>
      <c r="G47" s="98"/>
      <c r="I47">
        <v>1</v>
      </c>
      <c r="J47">
        <v>11090</v>
      </c>
      <c r="K47" t="s">
        <v>4</v>
      </c>
      <c r="L47">
        <v>8.0675740000000005</v>
      </c>
      <c r="M47">
        <v>3.1899999999999998E-2</v>
      </c>
      <c r="N47">
        <v>-1</v>
      </c>
      <c r="O47">
        <v>1.0200000000000001E-2</v>
      </c>
      <c r="P47" s="114"/>
      <c r="Q47" s="18"/>
      <c r="R47" s="18"/>
      <c r="S47" s="18"/>
      <c r="T47" s="18"/>
      <c r="U47" s="18"/>
      <c r="V47" s="112"/>
    </row>
    <row r="48" spans="1:22" x14ac:dyDescent="0.25">
      <c r="A48" s="206">
        <v>8.1959999999999997</v>
      </c>
      <c r="B48" s="178" t="s">
        <v>270</v>
      </c>
      <c r="C48" s="109" t="str">
        <f t="shared" ref="C48" si="30">CONCATENATE(MROUND(M48*1000,1)," ",IF(N48=1,"vpravo","vlevo"))</f>
        <v>3 vpravo</v>
      </c>
      <c r="D48" s="110">
        <f t="shared" ref="D48" si="31">O48*1000</f>
        <v>34.1</v>
      </c>
      <c r="E48" s="54" t="str">
        <f t="shared" si="28"/>
        <v>-</v>
      </c>
      <c r="F48" s="92" t="str">
        <f t="shared" si="29"/>
        <v>-</v>
      </c>
      <c r="G48" s="205"/>
      <c r="I48">
        <v>1</v>
      </c>
      <c r="J48">
        <v>11107</v>
      </c>
      <c r="K48" t="s">
        <v>4</v>
      </c>
      <c r="L48">
        <v>8.2005780000000001</v>
      </c>
      <c r="M48">
        <v>2.5000000000000001E-3</v>
      </c>
      <c r="N48">
        <v>1</v>
      </c>
      <c r="O48">
        <v>3.4099999999999998E-2</v>
      </c>
      <c r="P48" s="114"/>
      <c r="Q48" s="18"/>
      <c r="R48" s="18"/>
      <c r="S48" s="18"/>
      <c r="T48" s="18"/>
      <c r="U48" s="18"/>
      <c r="V48" s="112"/>
    </row>
    <row r="49" spans="1:29" x14ac:dyDescent="0.25">
      <c r="A49" s="201"/>
      <c r="B49" s="203"/>
      <c r="C49" s="58" t="str">
        <f t="shared" ref="C49" si="32">CONCATENATE(MROUND(M49*1000,1)," ",IF(N49=1,"vpravo","vlevo"))</f>
        <v>7 vpravo</v>
      </c>
      <c r="D49" s="105">
        <f t="shared" ref="D49" si="33">O49*1000</f>
        <v>36.799999999999997</v>
      </c>
      <c r="E49" s="54" t="str">
        <f t="shared" si="28"/>
        <v>-</v>
      </c>
      <c r="F49" s="92" t="str">
        <f t="shared" si="29"/>
        <v>-</v>
      </c>
      <c r="G49" s="204"/>
      <c r="I49">
        <v>1</v>
      </c>
      <c r="J49">
        <v>11108</v>
      </c>
      <c r="K49" t="s">
        <v>4</v>
      </c>
      <c r="L49">
        <v>8.2024779999999993</v>
      </c>
      <c r="M49">
        <v>6.6E-3</v>
      </c>
      <c r="N49">
        <v>1</v>
      </c>
      <c r="O49">
        <v>3.6799999999999999E-2</v>
      </c>
      <c r="P49" s="114"/>
      <c r="Q49" s="18"/>
      <c r="R49" s="18"/>
      <c r="S49" s="18"/>
      <c r="T49" s="18"/>
      <c r="U49" s="18"/>
      <c r="V49" s="112"/>
    </row>
    <row r="50" spans="1:29" x14ac:dyDescent="0.25">
      <c r="A50" s="200">
        <v>8.375</v>
      </c>
      <c r="B50" s="177" t="s">
        <v>35</v>
      </c>
      <c r="C50" s="58" t="str">
        <f t="shared" ref="C50:C57" si="34">CONCATENATE(MROUND(M50*1000,1)," ",IF(N50=1,"vpravo","vlevo"))</f>
        <v>2 vlevo</v>
      </c>
      <c r="D50" s="105">
        <f t="shared" ref="D50:D57" si="35">O50*1000</f>
        <v>15.100000000000001</v>
      </c>
      <c r="E50" s="54">
        <f t="shared" si="28"/>
        <v>2441</v>
      </c>
      <c r="F50" s="92">
        <f t="shared" si="29"/>
        <v>2378</v>
      </c>
      <c r="G50" s="198"/>
      <c r="I50">
        <v>1</v>
      </c>
      <c r="J50">
        <v>11131</v>
      </c>
      <c r="K50" t="s">
        <v>4</v>
      </c>
      <c r="L50">
        <v>8.3754220000000004</v>
      </c>
      <c r="M50">
        <v>2.3E-3</v>
      </c>
      <c r="N50">
        <v>-1</v>
      </c>
      <c r="O50">
        <v>1.5100000000000001E-2</v>
      </c>
      <c r="P50" s="114">
        <v>1</v>
      </c>
      <c r="Q50" s="18">
        <v>12608</v>
      </c>
      <c r="R50" s="18" t="s">
        <v>313</v>
      </c>
      <c r="S50" s="18">
        <v>8.3750699999999991</v>
      </c>
      <c r="T50" s="18">
        <v>2.4411</v>
      </c>
      <c r="U50" s="18">
        <v>1</v>
      </c>
      <c r="V50" s="112">
        <v>-0.83020000000000005</v>
      </c>
      <c r="W50">
        <v>1</v>
      </c>
      <c r="X50">
        <v>12612</v>
      </c>
      <c r="Y50" t="s">
        <v>313</v>
      </c>
      <c r="Z50">
        <v>8.3753790000000006</v>
      </c>
      <c r="AA50">
        <v>2.3782000000000001</v>
      </c>
      <c r="AB50">
        <v>-1</v>
      </c>
      <c r="AC50">
        <v>-0.92779999999999996</v>
      </c>
    </row>
    <row r="51" spans="1:29" x14ac:dyDescent="0.25">
      <c r="A51" s="201"/>
      <c r="B51" s="203"/>
      <c r="C51" s="58" t="str">
        <f t="shared" si="34"/>
        <v>6 vpravo</v>
      </c>
      <c r="D51" s="105">
        <f t="shared" si="35"/>
        <v>10.7</v>
      </c>
      <c r="E51" s="54">
        <f t="shared" si="28"/>
        <v>2362</v>
      </c>
      <c r="F51" s="92">
        <f t="shared" si="29"/>
        <v>2413</v>
      </c>
      <c r="G51" s="204"/>
      <c r="I51">
        <v>1</v>
      </c>
      <c r="J51">
        <v>11133</v>
      </c>
      <c r="K51" t="s">
        <v>4</v>
      </c>
      <c r="L51">
        <v>8.3831579999999999</v>
      </c>
      <c r="M51">
        <v>6.4000000000000003E-3</v>
      </c>
      <c r="N51">
        <v>1</v>
      </c>
      <c r="O51">
        <v>1.0699999999999999E-2</v>
      </c>
      <c r="P51" s="114">
        <v>1</v>
      </c>
      <c r="Q51" s="18">
        <v>12614</v>
      </c>
      <c r="R51" s="18" t="s">
        <v>313</v>
      </c>
      <c r="S51" s="18">
        <v>8.3793349999999993</v>
      </c>
      <c r="T51" s="18">
        <v>2.3622000000000001</v>
      </c>
      <c r="U51" s="18">
        <v>1</v>
      </c>
      <c r="V51" s="112">
        <v>-0.84919999999999995</v>
      </c>
      <c r="W51">
        <v>1</v>
      </c>
      <c r="X51">
        <v>12615</v>
      </c>
      <c r="Y51" t="s">
        <v>313</v>
      </c>
      <c r="Z51">
        <v>8.3793670000000002</v>
      </c>
      <c r="AA51">
        <v>2.4127000000000001</v>
      </c>
      <c r="AB51">
        <v>-1</v>
      </c>
      <c r="AC51">
        <v>-0.9123</v>
      </c>
    </row>
    <row r="52" spans="1:29" x14ac:dyDescent="0.25">
      <c r="A52" s="200">
        <v>8.5660000000000007</v>
      </c>
      <c r="B52" s="177" t="s">
        <v>270</v>
      </c>
      <c r="C52" s="58" t="str">
        <f t="shared" si="34"/>
        <v>27 vlevo</v>
      </c>
      <c r="D52" s="105">
        <f t="shared" si="35"/>
        <v>11.799999999999999</v>
      </c>
      <c r="E52" s="54">
        <f t="shared" si="28"/>
        <v>2335</v>
      </c>
      <c r="F52" s="92">
        <f t="shared" si="29"/>
        <v>2387</v>
      </c>
      <c r="G52" s="198"/>
      <c r="I52">
        <v>1</v>
      </c>
      <c r="J52">
        <v>11160</v>
      </c>
      <c r="K52" t="s">
        <v>4</v>
      </c>
      <c r="L52">
        <v>8.5680999999999994</v>
      </c>
      <c r="M52">
        <v>2.6599999999999999E-2</v>
      </c>
      <c r="N52">
        <v>-1</v>
      </c>
      <c r="O52">
        <v>1.18E-2</v>
      </c>
      <c r="P52" s="114">
        <v>1</v>
      </c>
      <c r="Q52" s="18">
        <v>12620</v>
      </c>
      <c r="R52" s="18" t="s">
        <v>313</v>
      </c>
      <c r="S52" s="18">
        <v>8.3836089999999999</v>
      </c>
      <c r="T52" s="18">
        <v>2.3353000000000002</v>
      </c>
      <c r="U52" s="18">
        <v>1</v>
      </c>
      <c r="V52" s="112">
        <v>-0.86029999999999995</v>
      </c>
      <c r="W52">
        <v>1</v>
      </c>
      <c r="X52">
        <v>12617</v>
      </c>
      <c r="Y52" t="s">
        <v>313</v>
      </c>
      <c r="Z52">
        <v>8.3833599999999997</v>
      </c>
      <c r="AA52">
        <v>2.3864999999999998</v>
      </c>
      <c r="AB52">
        <v>-1</v>
      </c>
      <c r="AC52">
        <v>-0.88049999999999995</v>
      </c>
    </row>
    <row r="53" spans="1:29" x14ac:dyDescent="0.25">
      <c r="A53" s="201"/>
      <c r="B53" s="203"/>
      <c r="C53" s="58" t="str">
        <f t="shared" si="34"/>
        <v>19 vlevo</v>
      </c>
      <c r="D53" s="105">
        <f t="shared" si="35"/>
        <v>7.8</v>
      </c>
      <c r="E53" s="54" t="str">
        <f t="shared" si="28"/>
        <v>-</v>
      </c>
      <c r="F53" s="92" t="str">
        <f t="shared" si="29"/>
        <v>-</v>
      </c>
      <c r="G53" s="204"/>
      <c r="I53">
        <v>1</v>
      </c>
      <c r="J53">
        <v>11161</v>
      </c>
      <c r="K53" t="s">
        <v>4</v>
      </c>
      <c r="L53">
        <v>8.5739059999999991</v>
      </c>
      <c r="M53">
        <v>1.8800000000000001E-2</v>
      </c>
      <c r="N53">
        <v>-1</v>
      </c>
      <c r="O53">
        <v>7.7999999999999996E-3</v>
      </c>
      <c r="P53" s="114"/>
      <c r="Q53" s="18"/>
      <c r="R53" s="18"/>
      <c r="S53" s="18"/>
      <c r="T53" s="18"/>
      <c r="U53" s="18"/>
      <c r="V53" s="112"/>
    </row>
    <row r="54" spans="1:29" x14ac:dyDescent="0.25">
      <c r="A54" s="200">
        <v>8.93</v>
      </c>
      <c r="B54" s="177" t="s">
        <v>35</v>
      </c>
      <c r="C54" s="58" t="str">
        <f t="shared" si="34"/>
        <v>2 vpravo</v>
      </c>
      <c r="D54" s="105">
        <f t="shared" si="35"/>
        <v>25.1</v>
      </c>
      <c r="E54" s="54" t="str">
        <f t="shared" si="28"/>
        <v>-</v>
      </c>
      <c r="F54" s="92" t="str">
        <f t="shared" si="29"/>
        <v>-</v>
      </c>
      <c r="G54" s="198"/>
      <c r="I54">
        <v>1</v>
      </c>
      <c r="J54">
        <v>11215</v>
      </c>
      <c r="K54" t="s">
        <v>4</v>
      </c>
      <c r="L54">
        <v>8.9323139999999999</v>
      </c>
      <c r="M54">
        <v>1.6999999999999999E-3</v>
      </c>
      <c r="N54">
        <v>1</v>
      </c>
      <c r="O54">
        <v>2.5100000000000001E-2</v>
      </c>
      <c r="P54" s="114"/>
      <c r="Q54" s="18"/>
      <c r="R54" s="18"/>
      <c r="S54" s="18"/>
      <c r="T54" s="18"/>
      <c r="U54" s="18"/>
      <c r="V54" s="112"/>
    </row>
    <row r="55" spans="1:29" x14ac:dyDescent="0.25">
      <c r="A55" s="201"/>
      <c r="B55" s="203"/>
      <c r="C55" s="58" t="str">
        <f t="shared" si="34"/>
        <v>6 vpravo</v>
      </c>
      <c r="D55" s="105">
        <f t="shared" si="35"/>
        <v>26.1</v>
      </c>
      <c r="E55" s="54" t="str">
        <f t="shared" si="28"/>
        <v>-</v>
      </c>
      <c r="F55" s="92" t="str">
        <f t="shared" si="29"/>
        <v>-</v>
      </c>
      <c r="G55" s="204"/>
      <c r="I55">
        <v>1</v>
      </c>
      <c r="J55">
        <v>11216</v>
      </c>
      <c r="K55" t="s">
        <v>4</v>
      </c>
      <c r="L55">
        <v>8.9346610000000002</v>
      </c>
      <c r="M55">
        <v>6.1000000000000004E-3</v>
      </c>
      <c r="N55">
        <v>1</v>
      </c>
      <c r="O55">
        <v>2.6100000000000002E-2</v>
      </c>
      <c r="P55" s="114"/>
      <c r="Q55" s="18"/>
      <c r="R55" s="18"/>
      <c r="S55" s="18"/>
      <c r="T55" s="18"/>
      <c r="U55" s="18"/>
      <c r="V55" s="112"/>
    </row>
    <row r="56" spans="1:29" x14ac:dyDescent="0.25">
      <c r="A56" s="200">
        <v>9.2080000000000002</v>
      </c>
      <c r="B56" s="177" t="s">
        <v>35</v>
      </c>
      <c r="C56" s="58" t="str">
        <f t="shared" si="34"/>
        <v>42 vlevo</v>
      </c>
      <c r="D56" s="105">
        <f t="shared" si="35"/>
        <v>22.700000000000003</v>
      </c>
      <c r="E56" s="54" t="str">
        <f t="shared" si="28"/>
        <v>-</v>
      </c>
      <c r="F56" s="92">
        <f t="shared" si="29"/>
        <v>2891</v>
      </c>
      <c r="G56" s="198"/>
      <c r="I56">
        <v>1</v>
      </c>
      <c r="J56">
        <v>11261</v>
      </c>
      <c r="K56" t="s">
        <v>4</v>
      </c>
      <c r="L56">
        <v>9.2083919999999999</v>
      </c>
      <c r="M56">
        <v>4.24E-2</v>
      </c>
      <c r="N56">
        <v>-1</v>
      </c>
      <c r="O56">
        <v>2.2700000000000001E-2</v>
      </c>
      <c r="P56" s="114"/>
      <c r="Q56" s="18"/>
      <c r="R56" s="18"/>
      <c r="S56" s="18"/>
      <c r="T56" s="18"/>
      <c r="U56" s="18"/>
      <c r="V56" s="112"/>
      <c r="W56">
        <v>1</v>
      </c>
      <c r="X56">
        <v>12694</v>
      </c>
      <c r="Y56" t="s">
        <v>313</v>
      </c>
      <c r="Z56">
        <v>9.2083929999999992</v>
      </c>
      <c r="AA56">
        <v>2.8906000000000001</v>
      </c>
      <c r="AB56">
        <v>-1</v>
      </c>
      <c r="AC56">
        <v>-0.75490000000000002</v>
      </c>
    </row>
    <row r="57" spans="1:29" ht="15.75" thickBot="1" x14ac:dyDescent="0.3">
      <c r="A57" s="202"/>
      <c r="B57" s="179"/>
      <c r="C57" s="59" t="str">
        <f t="shared" si="34"/>
        <v>3 vpravo</v>
      </c>
      <c r="D57" s="107">
        <f t="shared" si="35"/>
        <v>3.7</v>
      </c>
      <c r="E57" s="56" t="str">
        <f t="shared" si="28"/>
        <v>-</v>
      </c>
      <c r="F57" s="117">
        <f t="shared" si="29"/>
        <v>2719</v>
      </c>
      <c r="G57" s="199"/>
      <c r="I57">
        <v>1</v>
      </c>
      <c r="J57">
        <v>11263</v>
      </c>
      <c r="K57" t="s">
        <v>4</v>
      </c>
      <c r="L57">
        <v>9.2145989999999998</v>
      </c>
      <c r="M57">
        <v>3.3E-3</v>
      </c>
      <c r="N57">
        <v>1</v>
      </c>
      <c r="O57">
        <v>3.7000000000000002E-3</v>
      </c>
      <c r="P57" s="114"/>
      <c r="Q57" s="18"/>
      <c r="R57" s="18"/>
      <c r="S57" s="18"/>
      <c r="T57" s="18"/>
      <c r="U57" s="18"/>
      <c r="V57" s="112"/>
      <c r="W57">
        <v>1</v>
      </c>
      <c r="X57">
        <v>12695</v>
      </c>
      <c r="Y57" t="s">
        <v>313</v>
      </c>
      <c r="Z57">
        <v>9.2142330000000001</v>
      </c>
      <c r="AA57">
        <v>2.7191999999999998</v>
      </c>
      <c r="AB57">
        <v>-1</v>
      </c>
      <c r="AC57">
        <v>-0.82520000000000004</v>
      </c>
    </row>
    <row r="58" spans="1:29" s="18" customFormat="1" x14ac:dyDescent="0.25">
      <c r="A58" s="100"/>
      <c r="B58" s="101"/>
      <c r="C58" s="65"/>
      <c r="D58" s="102"/>
      <c r="E58" s="102"/>
      <c r="F58" s="102"/>
      <c r="G58" s="65"/>
      <c r="P58" s="114"/>
      <c r="V58" s="112"/>
    </row>
    <row r="59" spans="1:29" ht="15.75" thickBot="1" x14ac:dyDescent="0.3">
      <c r="A59" s="99" t="s">
        <v>267</v>
      </c>
      <c r="P59" s="114"/>
      <c r="Q59" s="18"/>
      <c r="R59" s="18"/>
      <c r="S59" s="18"/>
      <c r="T59" s="18"/>
      <c r="U59" s="18"/>
      <c r="V59" s="112"/>
    </row>
    <row r="60" spans="1:29" x14ac:dyDescent="0.25">
      <c r="A60" s="156" t="s">
        <v>19</v>
      </c>
      <c r="B60" s="194" t="s">
        <v>269</v>
      </c>
      <c r="C60" s="194" t="s">
        <v>24</v>
      </c>
      <c r="D60" s="194" t="s">
        <v>25</v>
      </c>
      <c r="E60" s="194" t="s">
        <v>312</v>
      </c>
      <c r="F60" s="194"/>
      <c r="G60" s="191" t="s">
        <v>34</v>
      </c>
      <c r="P60" s="114"/>
      <c r="Q60" s="18"/>
      <c r="R60" s="18"/>
      <c r="S60" s="18"/>
      <c r="T60" s="18"/>
      <c r="U60" s="18"/>
      <c r="V60" s="112"/>
    </row>
    <row r="61" spans="1:29" x14ac:dyDescent="0.25">
      <c r="A61" s="157"/>
      <c r="B61" s="195"/>
      <c r="C61" s="195"/>
      <c r="D61" s="195"/>
      <c r="E61" s="123" t="s">
        <v>314</v>
      </c>
      <c r="F61" s="123" t="s">
        <v>315</v>
      </c>
      <c r="G61" s="192"/>
      <c r="P61" s="114"/>
      <c r="Q61" s="18"/>
      <c r="R61" s="18"/>
      <c r="S61" s="18"/>
      <c r="T61" s="18"/>
      <c r="U61" s="18"/>
      <c r="V61" s="112"/>
    </row>
    <row r="62" spans="1:29" x14ac:dyDescent="0.25">
      <c r="A62" s="30" t="s">
        <v>20</v>
      </c>
      <c r="B62" s="31" t="s">
        <v>26</v>
      </c>
      <c r="C62" s="31" t="s">
        <v>32</v>
      </c>
      <c r="D62" s="31" t="s">
        <v>32</v>
      </c>
      <c r="E62" s="39" t="s">
        <v>32</v>
      </c>
      <c r="F62" s="39" t="s">
        <v>32</v>
      </c>
      <c r="G62" s="32" t="s">
        <v>26</v>
      </c>
      <c r="P62" s="114"/>
      <c r="Q62" s="18"/>
      <c r="R62" s="18"/>
      <c r="S62" s="18"/>
      <c r="T62" s="18"/>
      <c r="U62" s="18"/>
      <c r="V62" s="112"/>
    </row>
    <row r="63" spans="1:29" x14ac:dyDescent="0.25">
      <c r="A63" s="104">
        <v>1.9530000000000001</v>
      </c>
      <c r="B63" s="58" t="s">
        <v>171</v>
      </c>
      <c r="C63" s="58" t="str">
        <f>CONCATENATE(MROUND(M63*1000,1)," ",IF(N63=1,"vpravo","vlevo"))</f>
        <v>4 vlevo</v>
      </c>
      <c r="D63" s="105">
        <f>O63*1000</f>
        <v>101.1</v>
      </c>
      <c r="E63" s="54" t="str">
        <f t="shared" ref="E63" si="36">IF(T63="","-",MROUND(T63*1000,1))</f>
        <v>-</v>
      </c>
      <c r="F63" s="92" t="str">
        <f t="shared" ref="F63" si="37">IF(AA63="","-",MROUND(AA63*1000,1))</f>
        <v>-</v>
      </c>
      <c r="G63" s="103"/>
      <c r="I63">
        <v>1</v>
      </c>
      <c r="J63">
        <v>10219</v>
      </c>
      <c r="K63" t="s">
        <v>0</v>
      </c>
      <c r="L63">
        <v>1.952469</v>
      </c>
      <c r="M63">
        <v>3.5999999999999999E-3</v>
      </c>
      <c r="N63">
        <v>-1</v>
      </c>
      <c r="O63">
        <v>0.1011</v>
      </c>
      <c r="P63" s="114"/>
      <c r="Q63" s="18"/>
      <c r="R63" s="18"/>
      <c r="S63" s="18"/>
      <c r="T63" s="18"/>
      <c r="U63" s="18"/>
      <c r="V63" s="112"/>
    </row>
    <row r="64" spans="1:29" x14ac:dyDescent="0.25">
      <c r="A64" s="106">
        <v>3.0249999999999999</v>
      </c>
      <c r="B64" s="58" t="s">
        <v>171</v>
      </c>
      <c r="C64" s="58" t="str">
        <f t="shared" ref="C64" si="38">CONCATENATE(MROUND(M64*1000,1)," ",IF(N64=1,"vpravo","vlevo"))</f>
        <v>16 vlevo</v>
      </c>
      <c r="D64" s="105">
        <f t="shared" ref="D64" si="39">O64*1000</f>
        <v>79.3</v>
      </c>
      <c r="E64" s="54" t="str">
        <f t="shared" ref="E64:E66" si="40">IF(T64="","-",MROUND(T64*1000,1))</f>
        <v>-</v>
      </c>
      <c r="F64" s="92" t="str">
        <f t="shared" ref="F64:F66" si="41">IF(AA64="","-",MROUND(AA64*1000,1))</f>
        <v>-</v>
      </c>
      <c r="G64" s="103"/>
      <c r="I64">
        <v>1</v>
      </c>
      <c r="J64">
        <v>10363</v>
      </c>
      <c r="K64" t="s">
        <v>0</v>
      </c>
      <c r="L64">
        <v>3.0244460000000002</v>
      </c>
      <c r="M64">
        <v>1.5800000000000002E-2</v>
      </c>
      <c r="N64">
        <v>-1</v>
      </c>
      <c r="O64">
        <v>7.9299999999999995E-2</v>
      </c>
      <c r="P64" s="114"/>
      <c r="Q64" s="18"/>
      <c r="R64" s="18"/>
      <c r="S64" s="18"/>
      <c r="T64" s="18"/>
      <c r="U64" s="18"/>
      <c r="V64" s="112"/>
    </row>
    <row r="65" spans="1:29" x14ac:dyDescent="0.25">
      <c r="A65" s="200">
        <v>5.0430000000000001</v>
      </c>
      <c r="B65" s="207" t="s">
        <v>35</v>
      </c>
      <c r="C65" s="58" t="str">
        <f t="shared" ref="C65:C66" si="42">CONCATENATE(MROUND(M65*1000,1)," ",IF(N65=1,"vpravo","vlevo"))</f>
        <v>9 vlevo</v>
      </c>
      <c r="D65" s="105">
        <f t="shared" ref="D65:D66" si="43">O65*1000</f>
        <v>6.1000000000000005</v>
      </c>
      <c r="E65" s="54">
        <f t="shared" si="40"/>
        <v>2548</v>
      </c>
      <c r="F65" s="92">
        <f t="shared" si="41"/>
        <v>2380</v>
      </c>
      <c r="G65" s="209"/>
      <c r="I65">
        <v>1</v>
      </c>
      <c r="J65">
        <v>10649</v>
      </c>
      <c r="K65" t="s">
        <v>266</v>
      </c>
      <c r="L65">
        <v>5.0424519999999999</v>
      </c>
      <c r="M65">
        <v>8.8000000000000005E-3</v>
      </c>
      <c r="N65">
        <v>-1</v>
      </c>
      <c r="O65">
        <v>6.1000000000000004E-3</v>
      </c>
      <c r="P65" s="114">
        <v>1</v>
      </c>
      <c r="Q65" s="18">
        <v>12398</v>
      </c>
      <c r="R65" s="18" t="s">
        <v>313</v>
      </c>
      <c r="S65" s="18">
        <v>5.0429979999999999</v>
      </c>
      <c r="T65" s="18">
        <v>2.5482</v>
      </c>
      <c r="U65" s="18">
        <v>1</v>
      </c>
      <c r="V65" s="112">
        <v>-1.0618000000000001</v>
      </c>
      <c r="W65">
        <v>1</v>
      </c>
      <c r="X65">
        <v>12396</v>
      </c>
      <c r="Y65" t="s">
        <v>313</v>
      </c>
      <c r="Z65">
        <v>5.0423850000000003</v>
      </c>
      <c r="AA65">
        <v>2.3799000000000001</v>
      </c>
      <c r="AB65">
        <v>-1</v>
      </c>
      <c r="AC65">
        <v>-1.0854999999999999</v>
      </c>
    </row>
    <row r="66" spans="1:29" ht="15.75" thickBot="1" x14ac:dyDescent="0.3">
      <c r="A66" s="202"/>
      <c r="B66" s="208"/>
      <c r="C66" s="59" t="str">
        <f t="shared" si="42"/>
        <v>6 vlevo</v>
      </c>
      <c r="D66" s="107">
        <f t="shared" si="43"/>
        <v>12.8</v>
      </c>
      <c r="E66" s="56">
        <f t="shared" si="40"/>
        <v>2689</v>
      </c>
      <c r="F66" s="117">
        <f t="shared" si="41"/>
        <v>2504</v>
      </c>
      <c r="G66" s="210"/>
      <c r="I66">
        <v>1</v>
      </c>
      <c r="J66">
        <v>10650</v>
      </c>
      <c r="K66" t="s">
        <v>266</v>
      </c>
      <c r="L66">
        <v>5.0492150000000002</v>
      </c>
      <c r="M66">
        <v>5.7000000000000002E-3</v>
      </c>
      <c r="N66">
        <v>-1</v>
      </c>
      <c r="O66">
        <v>1.2800000000000001E-2</v>
      </c>
      <c r="P66" s="114">
        <v>1</v>
      </c>
      <c r="Q66" s="18">
        <v>12402</v>
      </c>
      <c r="R66" s="18" t="s">
        <v>313</v>
      </c>
      <c r="S66" s="18">
        <v>5.0492970000000001</v>
      </c>
      <c r="T66" s="18">
        <v>2.6890999999999998</v>
      </c>
      <c r="U66" s="18">
        <v>1</v>
      </c>
      <c r="V66" s="112">
        <v>-1.0269999999999999</v>
      </c>
      <c r="W66">
        <v>1</v>
      </c>
      <c r="X66">
        <v>12400</v>
      </c>
      <c r="Y66" t="s">
        <v>313</v>
      </c>
      <c r="Z66">
        <v>5.0486700000000004</v>
      </c>
      <c r="AA66">
        <v>2.5036</v>
      </c>
      <c r="AB66">
        <v>-1</v>
      </c>
      <c r="AC66">
        <v>-1.0106999999999999</v>
      </c>
    </row>
  </sheetData>
  <mergeCells count="86">
    <mergeCell ref="B22:B23"/>
    <mergeCell ref="G22:G23"/>
    <mergeCell ref="G19:G20"/>
    <mergeCell ref="I3:O3"/>
    <mergeCell ref="B17:B18"/>
    <mergeCell ref="B13:B14"/>
    <mergeCell ref="B15:B16"/>
    <mergeCell ref="E3:F3"/>
    <mergeCell ref="B3:B4"/>
    <mergeCell ref="A65:A66"/>
    <mergeCell ref="B65:B66"/>
    <mergeCell ref="G65:G66"/>
    <mergeCell ref="G7:G8"/>
    <mergeCell ref="A9:A10"/>
    <mergeCell ref="A7:A8"/>
    <mergeCell ref="B7:B8"/>
    <mergeCell ref="B9:B10"/>
    <mergeCell ref="G9:G10"/>
    <mergeCell ref="A11:A12"/>
    <mergeCell ref="B11:B12"/>
    <mergeCell ref="G11:G12"/>
    <mergeCell ref="G13:G14"/>
    <mergeCell ref="G15:G16"/>
    <mergeCell ref="G17:G18"/>
    <mergeCell ref="A22:A23"/>
    <mergeCell ref="G33:G34"/>
    <mergeCell ref="A26:A27"/>
    <mergeCell ref="B26:B27"/>
    <mergeCell ref="G26:G27"/>
    <mergeCell ref="A28:A30"/>
    <mergeCell ref="B28:B30"/>
    <mergeCell ref="G28:G30"/>
    <mergeCell ref="A48:A49"/>
    <mergeCell ref="B48:B49"/>
    <mergeCell ref="A35:A36"/>
    <mergeCell ref="B35:B36"/>
    <mergeCell ref="G35:G36"/>
    <mergeCell ref="A38:A39"/>
    <mergeCell ref="B38:B39"/>
    <mergeCell ref="G38:G39"/>
    <mergeCell ref="G42:G43"/>
    <mergeCell ref="A50:A51"/>
    <mergeCell ref="B50:B51"/>
    <mergeCell ref="A52:A53"/>
    <mergeCell ref="B52:B53"/>
    <mergeCell ref="A56:A57"/>
    <mergeCell ref="A54:A55"/>
    <mergeCell ref="B54:B55"/>
    <mergeCell ref="B56:B57"/>
    <mergeCell ref="G54:G55"/>
    <mergeCell ref="G48:G49"/>
    <mergeCell ref="G50:G51"/>
    <mergeCell ref="G52:G53"/>
    <mergeCell ref="G56:G57"/>
    <mergeCell ref="P3:V3"/>
    <mergeCell ref="G40:G41"/>
    <mergeCell ref="G45:G46"/>
    <mergeCell ref="A13:A14"/>
    <mergeCell ref="A15:A16"/>
    <mergeCell ref="A17:A18"/>
    <mergeCell ref="A19:A20"/>
    <mergeCell ref="A40:A41"/>
    <mergeCell ref="B40:B41"/>
    <mergeCell ref="A45:A46"/>
    <mergeCell ref="B45:B46"/>
    <mergeCell ref="A31:A32"/>
    <mergeCell ref="B31:B32"/>
    <mergeCell ref="G31:G32"/>
    <mergeCell ref="A33:A34"/>
    <mergeCell ref="B33:B34"/>
    <mergeCell ref="G60:G61"/>
    <mergeCell ref="W3:AC3"/>
    <mergeCell ref="A60:A61"/>
    <mergeCell ref="B60:B61"/>
    <mergeCell ref="C60:C61"/>
    <mergeCell ref="D60:D61"/>
    <mergeCell ref="E60:F60"/>
    <mergeCell ref="A3:A4"/>
    <mergeCell ref="C3:C4"/>
    <mergeCell ref="D3:D4"/>
    <mergeCell ref="G3:G4"/>
    <mergeCell ref="A42:A43"/>
    <mergeCell ref="B42:B43"/>
    <mergeCell ref="C42:C43"/>
    <mergeCell ref="D42:D43"/>
    <mergeCell ref="E42:F42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41"/>
  <sheetViews>
    <sheetView workbookViewId="0">
      <selection activeCell="A3" sqref="A3"/>
    </sheetView>
  </sheetViews>
  <sheetFormatPr defaultRowHeight="15" x14ac:dyDescent="0.25"/>
  <cols>
    <col min="1" max="2" width="9.7109375" customWidth="1"/>
    <col min="3" max="4" width="19" customWidth="1"/>
    <col min="5" max="5" width="32.42578125" customWidth="1"/>
    <col min="6" max="6" width="9.140625" customWidth="1"/>
    <col min="8" max="8" width="14.5703125" customWidth="1"/>
  </cols>
  <sheetData>
    <row r="1" spans="1:20" x14ac:dyDescent="0.25">
      <c r="A1" s="1" t="s">
        <v>157</v>
      </c>
    </row>
    <row r="2" spans="1:20" ht="15.75" thickBot="1" x14ac:dyDescent="0.3"/>
    <row r="3" spans="1:20" x14ac:dyDescent="0.25">
      <c r="A3" s="25" t="s">
        <v>19</v>
      </c>
      <c r="B3" s="46" t="s">
        <v>36</v>
      </c>
      <c r="C3" s="46" t="s">
        <v>24</v>
      </c>
      <c r="D3" s="46" t="s">
        <v>272</v>
      </c>
      <c r="E3" s="26" t="s">
        <v>34</v>
      </c>
      <c r="F3" s="15"/>
      <c r="G3" s="193" t="s">
        <v>158</v>
      </c>
      <c r="H3" s="193"/>
      <c r="I3" s="193"/>
      <c r="J3" s="193"/>
      <c r="K3" s="193"/>
      <c r="L3" s="193"/>
      <c r="M3" s="193"/>
      <c r="N3" s="196" t="s">
        <v>160</v>
      </c>
      <c r="O3" s="193"/>
      <c r="P3" s="193"/>
      <c r="Q3" s="193"/>
      <c r="R3" s="193"/>
      <c r="S3" s="193"/>
      <c r="T3" s="193"/>
    </row>
    <row r="4" spans="1:20" x14ac:dyDescent="0.25">
      <c r="A4" s="118" t="s">
        <v>20</v>
      </c>
      <c r="B4" s="39" t="s">
        <v>26</v>
      </c>
      <c r="C4" s="39" t="s">
        <v>32</v>
      </c>
      <c r="D4" s="39" t="s">
        <v>32</v>
      </c>
      <c r="E4" s="119" t="s">
        <v>26</v>
      </c>
      <c r="F4" s="15"/>
      <c r="G4" s="17" t="s">
        <v>161</v>
      </c>
      <c r="H4" s="17" t="s">
        <v>162</v>
      </c>
      <c r="I4" s="17" t="s">
        <v>44</v>
      </c>
      <c r="J4" s="17" t="s">
        <v>19</v>
      </c>
      <c r="K4" s="17" t="s">
        <v>163</v>
      </c>
      <c r="L4" s="17" t="s">
        <v>164</v>
      </c>
      <c r="M4" s="17" t="s">
        <v>165</v>
      </c>
      <c r="N4" s="113" t="s">
        <v>161</v>
      </c>
      <c r="O4" s="17" t="s">
        <v>162</v>
      </c>
      <c r="P4" s="17" t="s">
        <v>44</v>
      </c>
      <c r="Q4" s="17" t="s">
        <v>19</v>
      </c>
      <c r="R4" s="17" t="s">
        <v>163</v>
      </c>
      <c r="S4" s="17" t="s">
        <v>164</v>
      </c>
      <c r="T4" s="17" t="s">
        <v>165</v>
      </c>
    </row>
    <row r="5" spans="1:20" x14ac:dyDescent="0.25">
      <c r="A5" s="116">
        <v>0.39300000000000002</v>
      </c>
      <c r="B5" s="54" t="s">
        <v>271</v>
      </c>
      <c r="C5" s="54" t="str">
        <f>CONCATENATE(MROUND(K5*1000,1)," ",IF(L5=1,"vpravo","vlevo"))</f>
        <v>34 vlevo</v>
      </c>
      <c r="D5" s="54" t="str">
        <f>CONCATENATE(MROUND(R5*1000,1)," ",IF(S5=-1,"vpravo","vlevo"))</f>
        <v>2354 vlevo</v>
      </c>
      <c r="E5" s="85" t="s">
        <v>287</v>
      </c>
      <c r="F5" s="45"/>
      <c r="G5">
        <v>1</v>
      </c>
      <c r="H5">
        <v>10011</v>
      </c>
      <c r="I5" t="s">
        <v>1</v>
      </c>
      <c r="J5">
        <v>0.39516800000000002</v>
      </c>
      <c r="K5">
        <v>3.4099999999999998E-2</v>
      </c>
      <c r="L5">
        <v>-1</v>
      </c>
      <c r="M5" s="18">
        <v>5.9200000000000003E-2</v>
      </c>
      <c r="N5" s="114">
        <v>1</v>
      </c>
      <c r="O5" s="18">
        <v>12015</v>
      </c>
      <c r="P5" s="18" t="s">
        <v>282</v>
      </c>
      <c r="Q5" s="18">
        <v>0.39502500000000002</v>
      </c>
      <c r="R5" s="18">
        <v>2.3544</v>
      </c>
      <c r="S5" s="18">
        <v>1</v>
      </c>
      <c r="T5" s="18">
        <v>0.2334</v>
      </c>
    </row>
    <row r="6" spans="1:20" x14ac:dyDescent="0.25">
      <c r="A6" s="116">
        <v>0.65600000000000003</v>
      </c>
      <c r="B6" s="54" t="s">
        <v>286</v>
      </c>
      <c r="C6" s="54" t="str">
        <f t="shared" ref="C6:C7" si="0">CONCATENATE(MROUND(K6*1000,1)," ",IF(L6=1,"vpravo","vlevo"))</f>
        <v>28 vlevo</v>
      </c>
      <c r="D6" s="54" t="str">
        <f t="shared" ref="D6:D18" si="1">CONCATENATE(MROUND(R6*1000,1)," ",IF(S6=-1,"vpravo","vlevo"))</f>
        <v>3060 vpravo</v>
      </c>
      <c r="E6" s="85" t="s">
        <v>289</v>
      </c>
      <c r="F6" s="45"/>
      <c r="G6" s="111">
        <v>1</v>
      </c>
      <c r="H6" s="111">
        <v>10046</v>
      </c>
      <c r="I6" s="111" t="s">
        <v>3</v>
      </c>
      <c r="J6" s="111">
        <v>0.65426499999999999</v>
      </c>
      <c r="K6" s="111">
        <v>2.7699999999999999E-2</v>
      </c>
      <c r="L6" s="111">
        <v>-1</v>
      </c>
      <c r="M6" s="111">
        <v>5.3499999999999999E-2</v>
      </c>
      <c r="N6" s="115">
        <v>1</v>
      </c>
      <c r="O6" s="111">
        <v>12030</v>
      </c>
      <c r="P6" s="111" t="s">
        <v>274</v>
      </c>
      <c r="Q6" s="111">
        <v>0.65428600000000003</v>
      </c>
      <c r="R6" s="111">
        <v>3.06</v>
      </c>
      <c r="S6" s="111">
        <v>-1</v>
      </c>
      <c r="T6" s="111">
        <v>-4.5100000000000001E-2</v>
      </c>
    </row>
    <row r="7" spans="1:20" x14ac:dyDescent="0.25">
      <c r="A7" s="116">
        <f>Q7</f>
        <v>1.059693</v>
      </c>
      <c r="B7" s="54" t="s">
        <v>38</v>
      </c>
      <c r="C7" s="54" t="str">
        <f t="shared" si="0"/>
        <v>22 vpravo</v>
      </c>
      <c r="D7" s="54" t="str">
        <f t="shared" si="1"/>
        <v>3017 vpravo</v>
      </c>
      <c r="E7" s="85" t="s">
        <v>288</v>
      </c>
      <c r="F7" s="45"/>
      <c r="G7" s="111">
        <v>1</v>
      </c>
      <c r="H7" s="111">
        <v>10102</v>
      </c>
      <c r="I7" s="111" t="s">
        <v>3</v>
      </c>
      <c r="J7" s="111">
        <v>1.0595920000000001</v>
      </c>
      <c r="K7" s="111">
        <v>2.2100000000000002E-2</v>
      </c>
      <c r="L7" s="111">
        <v>1</v>
      </c>
      <c r="M7" s="111">
        <v>4.1099999999999998E-2</v>
      </c>
      <c r="N7" s="115">
        <v>1</v>
      </c>
      <c r="O7" s="111">
        <v>12043</v>
      </c>
      <c r="P7" s="111" t="s">
        <v>275</v>
      </c>
      <c r="Q7" s="111">
        <v>1.059693</v>
      </c>
      <c r="R7" s="111">
        <v>3.0165000000000002</v>
      </c>
      <c r="S7" s="111">
        <v>-1</v>
      </c>
      <c r="T7" s="111">
        <v>0.10589999999999999</v>
      </c>
    </row>
    <row r="8" spans="1:20" x14ac:dyDescent="0.25">
      <c r="A8" s="116">
        <v>4.9169999999999998</v>
      </c>
      <c r="B8" s="54" t="s">
        <v>290</v>
      </c>
      <c r="C8" s="54" t="str">
        <f t="shared" ref="C8" si="2">CONCATENATE(MROUND(K8*1000,1)," ",IF(L8=1,"vpravo","vlevo"))</f>
        <v>39 vlevo</v>
      </c>
      <c r="D8" s="54" t="str">
        <f t="shared" si="1"/>
        <v>3382 vpravo</v>
      </c>
      <c r="E8" s="85" t="s">
        <v>291</v>
      </c>
      <c r="F8" s="16"/>
      <c r="G8" s="111">
        <v>1</v>
      </c>
      <c r="H8" s="111">
        <v>10633</v>
      </c>
      <c r="I8" s="111" t="s">
        <v>3</v>
      </c>
      <c r="J8" s="111">
        <v>4.9252669999999998</v>
      </c>
      <c r="K8" s="111">
        <v>3.9E-2</v>
      </c>
      <c r="L8" s="111">
        <v>-1</v>
      </c>
      <c r="M8" s="111">
        <v>2.9899999999999999E-2</v>
      </c>
      <c r="N8" s="115">
        <v>1</v>
      </c>
      <c r="O8" s="111">
        <v>12392</v>
      </c>
      <c r="P8" s="111" t="s">
        <v>276</v>
      </c>
      <c r="Q8" s="111">
        <v>4.9252960000000003</v>
      </c>
      <c r="R8" s="111">
        <v>3.3820999999999999</v>
      </c>
      <c r="S8" s="111">
        <v>-1</v>
      </c>
      <c r="T8" s="111">
        <v>0.25440000000000002</v>
      </c>
    </row>
    <row r="9" spans="1:20" x14ac:dyDescent="0.25">
      <c r="A9" s="116">
        <v>5.3289999999999997</v>
      </c>
      <c r="B9" s="54" t="s">
        <v>251</v>
      </c>
      <c r="C9" s="54" t="str">
        <f t="shared" ref="C9:C18" si="3">CONCATENATE(MROUND(K9*1000,1)," ",IF(L9=1,"vpravo","vlevo"))</f>
        <v>7 vpravo</v>
      </c>
      <c r="D9" s="54" t="str">
        <f t="shared" si="1"/>
        <v>3434 vpravo</v>
      </c>
      <c r="E9" s="85" t="s">
        <v>292</v>
      </c>
      <c r="F9" s="16"/>
      <c r="G9" s="50">
        <v>1</v>
      </c>
      <c r="H9" s="50">
        <v>10691</v>
      </c>
      <c r="I9" s="50" t="s">
        <v>3</v>
      </c>
      <c r="J9" s="50">
        <v>5.3316100000000004</v>
      </c>
      <c r="K9" s="50">
        <v>6.8999999999999999E-3</v>
      </c>
      <c r="L9" s="50">
        <v>1</v>
      </c>
      <c r="M9" s="50">
        <v>2.2700000000000001E-2</v>
      </c>
      <c r="N9" s="115">
        <v>1</v>
      </c>
      <c r="O9" s="111">
        <v>12415</v>
      </c>
      <c r="P9" s="111" t="s">
        <v>277</v>
      </c>
      <c r="Q9" s="111">
        <v>5.3316210000000002</v>
      </c>
      <c r="R9" s="111">
        <v>3.4342000000000001</v>
      </c>
      <c r="S9" s="111">
        <v>-1</v>
      </c>
      <c r="T9" s="111">
        <v>0.41389999999999999</v>
      </c>
    </row>
    <row r="10" spans="1:20" x14ac:dyDescent="0.25">
      <c r="A10" s="116">
        <v>5.5149999999999997</v>
      </c>
      <c r="B10" s="54" t="s">
        <v>293</v>
      </c>
      <c r="C10" s="54" t="str">
        <f t="shared" si="3"/>
        <v>7 vpravo</v>
      </c>
      <c r="D10" s="54" t="str">
        <f t="shared" si="1"/>
        <v>2631 vpravo</v>
      </c>
      <c r="E10" s="85" t="s">
        <v>294</v>
      </c>
      <c r="F10" s="16"/>
      <c r="G10">
        <v>1</v>
      </c>
      <c r="H10">
        <v>10716</v>
      </c>
      <c r="I10" t="s">
        <v>1</v>
      </c>
      <c r="J10">
        <v>5.5184069999999998</v>
      </c>
      <c r="K10">
        <v>7.1000000000000004E-3</v>
      </c>
      <c r="L10">
        <v>1</v>
      </c>
      <c r="M10">
        <v>9.4000000000000004E-3</v>
      </c>
      <c r="N10" s="114">
        <v>1</v>
      </c>
      <c r="O10" s="18">
        <v>12418</v>
      </c>
      <c r="P10" s="18" t="s">
        <v>283</v>
      </c>
      <c r="Q10" s="18">
        <v>5.5183999999999997</v>
      </c>
      <c r="R10" s="18">
        <v>2.6309999999999998</v>
      </c>
      <c r="S10" s="18">
        <v>-1</v>
      </c>
      <c r="T10" s="18">
        <v>0.15959999999999999</v>
      </c>
    </row>
    <row r="11" spans="1:20" x14ac:dyDescent="0.25">
      <c r="A11" s="187">
        <v>5.6379999999999999</v>
      </c>
      <c r="B11" s="54" t="s">
        <v>295</v>
      </c>
      <c r="C11" s="54" t="str">
        <f t="shared" si="3"/>
        <v>4 vpravo</v>
      </c>
      <c r="D11" s="54" t="str">
        <f t="shared" si="1"/>
        <v>2359 vlevo</v>
      </c>
      <c r="E11" s="85" t="s">
        <v>296</v>
      </c>
      <c r="F11" s="16"/>
      <c r="G11" s="50">
        <v>1</v>
      </c>
      <c r="H11" s="50">
        <v>10736</v>
      </c>
      <c r="I11" s="50" t="s">
        <v>3</v>
      </c>
      <c r="J11" s="50">
        <v>5.6407829999999999</v>
      </c>
      <c r="K11" s="50">
        <v>4.4000000000000003E-3</v>
      </c>
      <c r="L11" s="50">
        <v>1</v>
      </c>
      <c r="M11" s="50">
        <v>6.0100000000000001E-2</v>
      </c>
      <c r="N11" s="115">
        <v>1</v>
      </c>
      <c r="O11" s="111">
        <v>12452</v>
      </c>
      <c r="P11" s="111" t="s">
        <v>278</v>
      </c>
      <c r="Q11" s="111">
        <v>5.6406619999999998</v>
      </c>
      <c r="R11" s="111">
        <v>2.3591000000000002</v>
      </c>
      <c r="S11" s="111">
        <v>1</v>
      </c>
      <c r="T11" s="111">
        <v>6.13E-2</v>
      </c>
    </row>
    <row r="12" spans="1:20" x14ac:dyDescent="0.25">
      <c r="A12" s="187"/>
      <c r="B12" s="54" t="s">
        <v>298</v>
      </c>
      <c r="C12" s="54" t="str">
        <f t="shared" si="3"/>
        <v>4 vpravo</v>
      </c>
      <c r="D12" s="54" t="str">
        <f t="shared" si="1"/>
        <v>2623 vpravo</v>
      </c>
      <c r="E12" s="85" t="s">
        <v>297</v>
      </c>
      <c r="F12" s="16"/>
      <c r="G12" s="50">
        <v>1</v>
      </c>
      <c r="H12" s="50">
        <v>10736</v>
      </c>
      <c r="I12" s="50" t="s">
        <v>3</v>
      </c>
      <c r="J12" s="50">
        <v>5.6407829999999999</v>
      </c>
      <c r="K12" s="50">
        <v>4.4000000000000003E-3</v>
      </c>
      <c r="L12" s="50">
        <v>1</v>
      </c>
      <c r="M12" s="50">
        <v>6.0100000000000001E-2</v>
      </c>
      <c r="N12" s="115">
        <v>1</v>
      </c>
      <c r="O12" s="111">
        <v>12453</v>
      </c>
      <c r="P12" s="111" t="s">
        <v>279</v>
      </c>
      <c r="Q12" s="111">
        <v>5.6408959999999997</v>
      </c>
      <c r="R12" s="111">
        <v>2.6227999999999998</v>
      </c>
      <c r="S12" s="111">
        <v>-1</v>
      </c>
      <c r="T12" s="111">
        <v>4.0399999999999998E-2</v>
      </c>
    </row>
    <row r="13" spans="1:20" x14ac:dyDescent="0.25">
      <c r="A13" s="116">
        <v>5.9649999999999999</v>
      </c>
      <c r="B13" s="54" t="s">
        <v>299</v>
      </c>
      <c r="C13" s="54" t="str">
        <f t="shared" si="3"/>
        <v>28 vpravo</v>
      </c>
      <c r="D13" s="54" t="str">
        <f t="shared" si="1"/>
        <v>2709 vpravo</v>
      </c>
      <c r="E13" s="85" t="s">
        <v>300</v>
      </c>
      <c r="F13" s="16"/>
      <c r="G13" s="50">
        <v>1</v>
      </c>
      <c r="H13" s="50">
        <v>10779</v>
      </c>
      <c r="I13" s="50" t="s">
        <v>3</v>
      </c>
      <c r="J13" s="50">
        <v>5.9678519999999997</v>
      </c>
      <c r="K13" s="50">
        <v>2.75E-2</v>
      </c>
      <c r="L13" s="50">
        <v>1</v>
      </c>
      <c r="M13" s="50">
        <v>1.9400000000000001E-2</v>
      </c>
      <c r="N13" s="115">
        <v>1</v>
      </c>
      <c r="O13" s="111">
        <v>12473</v>
      </c>
      <c r="P13" s="111" t="s">
        <v>280</v>
      </c>
      <c r="Q13" s="111">
        <v>5.9678690000000003</v>
      </c>
      <c r="R13" s="111">
        <v>2.7086000000000001</v>
      </c>
      <c r="S13" s="111">
        <v>-1</v>
      </c>
      <c r="T13" s="111">
        <v>5.9999999999999995E-4</v>
      </c>
    </row>
    <row r="14" spans="1:20" x14ac:dyDescent="0.25">
      <c r="A14" s="116">
        <v>6.1</v>
      </c>
      <c r="B14" s="54" t="s">
        <v>271</v>
      </c>
      <c r="C14" s="54" t="str">
        <f t="shared" si="3"/>
        <v>5 vpravo</v>
      </c>
      <c r="D14" s="54" t="str">
        <f t="shared" si="1"/>
        <v>2569 vlevo</v>
      </c>
      <c r="E14" s="85" t="s">
        <v>301</v>
      </c>
      <c r="F14" s="16"/>
      <c r="G14">
        <v>1</v>
      </c>
      <c r="H14">
        <v>10803</v>
      </c>
      <c r="I14" t="s">
        <v>1</v>
      </c>
      <c r="J14">
        <v>6.1031380000000004</v>
      </c>
      <c r="K14">
        <v>4.7999999999999996E-3</v>
      </c>
      <c r="L14">
        <v>1</v>
      </c>
      <c r="M14">
        <v>3.7199999999999997E-2</v>
      </c>
      <c r="N14" s="114">
        <v>1</v>
      </c>
      <c r="O14" s="18">
        <v>12481</v>
      </c>
      <c r="P14" s="18" t="s">
        <v>282</v>
      </c>
      <c r="Q14" s="18">
        <v>6.1031750000000002</v>
      </c>
      <c r="R14" s="18">
        <v>2.5691000000000002</v>
      </c>
      <c r="S14" s="18">
        <v>1</v>
      </c>
      <c r="T14" s="18">
        <v>0.25800000000000001</v>
      </c>
    </row>
    <row r="15" spans="1:20" x14ac:dyDescent="0.25">
      <c r="A15" s="116">
        <v>6.1479999999999997</v>
      </c>
      <c r="B15" s="54" t="s">
        <v>37</v>
      </c>
      <c r="C15" s="54" t="str">
        <f t="shared" si="3"/>
        <v>7 vlevo</v>
      </c>
      <c r="D15" s="54" t="str">
        <f t="shared" si="1"/>
        <v>2422 vlevo</v>
      </c>
      <c r="E15" s="85" t="s">
        <v>302</v>
      </c>
      <c r="F15" s="16"/>
      <c r="G15" s="50">
        <v>1</v>
      </c>
      <c r="H15" s="50">
        <v>10811</v>
      </c>
      <c r="I15" s="50" t="s">
        <v>3</v>
      </c>
      <c r="J15" s="50">
        <v>6.1513070000000001</v>
      </c>
      <c r="K15" s="50">
        <v>7.4000000000000003E-3</v>
      </c>
      <c r="L15" s="50">
        <v>-1</v>
      </c>
      <c r="M15" s="50">
        <v>5.4800000000000001E-2</v>
      </c>
      <c r="N15" s="115">
        <v>1</v>
      </c>
      <c r="O15" s="111">
        <v>12486</v>
      </c>
      <c r="P15" s="111" t="s">
        <v>281</v>
      </c>
      <c r="Q15" s="111">
        <v>6.1512659999999997</v>
      </c>
      <c r="R15" s="111">
        <v>2.4218999999999999</v>
      </c>
      <c r="S15" s="111">
        <v>1</v>
      </c>
      <c r="T15" s="111">
        <v>-1.0263</v>
      </c>
    </row>
    <row r="16" spans="1:20" x14ac:dyDescent="0.25">
      <c r="A16" s="116">
        <v>6.1609999999999996</v>
      </c>
      <c r="B16" s="54" t="s">
        <v>305</v>
      </c>
      <c r="C16" s="54" t="str">
        <f t="shared" si="3"/>
        <v>7 vlevo</v>
      </c>
      <c r="D16" s="54" t="str">
        <f t="shared" si="1"/>
        <v>2655 vpravo</v>
      </c>
      <c r="E16" s="85" t="s">
        <v>303</v>
      </c>
      <c r="G16">
        <v>1</v>
      </c>
      <c r="H16">
        <v>10813</v>
      </c>
      <c r="I16" t="s">
        <v>1</v>
      </c>
      <c r="J16">
        <v>6.1636629999999997</v>
      </c>
      <c r="K16">
        <v>6.7000000000000002E-3</v>
      </c>
      <c r="L16">
        <v>-1</v>
      </c>
      <c r="M16">
        <v>7.5600000000000001E-2</v>
      </c>
      <c r="N16" s="114">
        <v>1</v>
      </c>
      <c r="O16" s="18">
        <v>12487</v>
      </c>
      <c r="P16" s="18" t="s">
        <v>284</v>
      </c>
      <c r="Q16" s="18">
        <v>6.1637599999999999</v>
      </c>
      <c r="R16" s="18">
        <v>2.6551</v>
      </c>
      <c r="S16" s="18">
        <v>-1</v>
      </c>
      <c r="T16" s="18">
        <v>-0.76439999999999997</v>
      </c>
    </row>
    <row r="17" spans="1:20" x14ac:dyDescent="0.25">
      <c r="A17" s="116">
        <v>6.19</v>
      </c>
      <c r="B17" s="54" t="s">
        <v>306</v>
      </c>
      <c r="C17" s="54" t="str">
        <f t="shared" si="3"/>
        <v>4 vpravo</v>
      </c>
      <c r="D17" s="54" t="str">
        <f t="shared" si="1"/>
        <v>2456 vlevo</v>
      </c>
      <c r="E17" s="85" t="s">
        <v>304</v>
      </c>
      <c r="G17">
        <v>1</v>
      </c>
      <c r="H17">
        <v>10818</v>
      </c>
      <c r="I17" t="s">
        <v>1</v>
      </c>
      <c r="J17">
        <v>6.1932640000000001</v>
      </c>
      <c r="K17">
        <v>4.3E-3</v>
      </c>
      <c r="L17">
        <v>1</v>
      </c>
      <c r="M17">
        <v>5.7200000000000001E-2</v>
      </c>
      <c r="N17" s="114">
        <v>1</v>
      </c>
      <c r="O17" s="18">
        <v>12499</v>
      </c>
      <c r="P17" s="18" t="s">
        <v>285</v>
      </c>
      <c r="Q17" s="18">
        <v>6.193168</v>
      </c>
      <c r="R17" s="18">
        <v>2.4561999999999999</v>
      </c>
      <c r="S17" s="18">
        <v>1</v>
      </c>
      <c r="T17" s="18">
        <v>0.33989999999999998</v>
      </c>
    </row>
    <row r="18" spans="1:20" x14ac:dyDescent="0.25">
      <c r="A18" s="116">
        <v>6.4</v>
      </c>
      <c r="B18" s="54" t="s">
        <v>307</v>
      </c>
      <c r="C18" s="54" t="str">
        <f t="shared" si="3"/>
        <v>85 vpravo</v>
      </c>
      <c r="D18" s="54" t="str">
        <f t="shared" si="1"/>
        <v>6068 vlevo</v>
      </c>
      <c r="E18" s="85" t="s">
        <v>308</v>
      </c>
      <c r="G18" s="50">
        <v>1</v>
      </c>
      <c r="H18" s="50">
        <v>10848</v>
      </c>
      <c r="I18" s="50" t="s">
        <v>273</v>
      </c>
      <c r="J18" s="50">
        <v>6.4028840000000002</v>
      </c>
      <c r="K18" s="50">
        <v>8.48E-2</v>
      </c>
      <c r="L18" s="50">
        <v>1</v>
      </c>
      <c r="M18" s="50">
        <v>5.6500000000000002E-2</v>
      </c>
      <c r="N18" s="115">
        <v>1</v>
      </c>
      <c r="O18" s="111">
        <v>12520</v>
      </c>
      <c r="P18" s="111" t="s">
        <v>274</v>
      </c>
      <c r="Q18" s="111">
        <v>6.4031399999999996</v>
      </c>
      <c r="R18" s="111">
        <v>6.0675999999999997</v>
      </c>
      <c r="S18" s="111">
        <v>1</v>
      </c>
      <c r="T18" s="111">
        <v>0.31569999999999998</v>
      </c>
    </row>
    <row r="19" spans="1:20" ht="29.25" thickBot="1" x14ac:dyDescent="0.3">
      <c r="A19" s="108">
        <v>6.8630000000000004</v>
      </c>
      <c r="B19" s="120" t="s">
        <v>310</v>
      </c>
      <c r="C19" s="59" t="str">
        <f t="shared" ref="C19" si="4">CONCATENATE(MROUND(K19*1000,1)," ",IF(L19=1,"vpravo","vlevo"))</f>
        <v>32 vpravo</v>
      </c>
      <c r="D19" s="59" t="str">
        <f t="shared" ref="D19" si="5">CONCATENATE(MROUND(R19*1000,1)," ",IF(S19=-1,"vpravo","vlevo"))</f>
        <v>3527 vlevo</v>
      </c>
      <c r="E19" s="121" t="s">
        <v>309</v>
      </c>
      <c r="G19">
        <v>1</v>
      </c>
      <c r="H19">
        <v>10911</v>
      </c>
      <c r="I19" t="s">
        <v>311</v>
      </c>
      <c r="J19">
        <v>6.8734140000000004</v>
      </c>
      <c r="K19">
        <v>3.1699999999999999E-2</v>
      </c>
      <c r="L19">
        <v>1</v>
      </c>
      <c r="M19">
        <v>3.78E-2</v>
      </c>
      <c r="N19" s="18">
        <v>1</v>
      </c>
      <c r="O19" s="18">
        <v>12540</v>
      </c>
      <c r="P19" s="18" t="s">
        <v>311</v>
      </c>
      <c r="Q19" s="18">
        <v>6.8729180000000003</v>
      </c>
      <c r="R19" s="18">
        <v>3.5270999999999999</v>
      </c>
      <c r="S19" s="18">
        <v>1</v>
      </c>
      <c r="T19" s="18">
        <v>0.15609999999999999</v>
      </c>
    </row>
    <row r="20" spans="1:20" x14ac:dyDescent="0.25">
      <c r="A20" s="5" t="str">
        <f t="shared" ref="A20:A21" si="6">IF(G20="","",VALUE(CONCATENATE(MID(G20,1,LEN(G20)-4),MID(G20,LEN(G20)-2,3))))</f>
        <v/>
      </c>
      <c r="C20" s="16"/>
      <c r="D20" s="16"/>
      <c r="N20" s="18"/>
      <c r="O20" s="18"/>
      <c r="P20" s="18"/>
      <c r="Q20" s="18"/>
      <c r="R20" s="18"/>
      <c r="S20" s="18"/>
      <c r="T20" s="18"/>
    </row>
    <row r="21" spans="1:20" x14ac:dyDescent="0.25">
      <c r="A21" s="5" t="str">
        <f t="shared" si="6"/>
        <v/>
      </c>
      <c r="C21" s="16"/>
      <c r="D21" s="16"/>
      <c r="N21" s="18"/>
      <c r="O21" s="18"/>
      <c r="P21" s="18"/>
      <c r="Q21" s="18"/>
      <c r="R21" s="18"/>
      <c r="S21" s="18"/>
      <c r="T21" s="18"/>
    </row>
    <row r="22" spans="1:20" x14ac:dyDescent="0.25">
      <c r="N22" s="18"/>
      <c r="O22" s="18"/>
      <c r="P22" s="18"/>
      <c r="Q22" s="18"/>
      <c r="R22" s="18"/>
      <c r="S22" s="18"/>
      <c r="T22" s="18"/>
    </row>
    <row r="23" spans="1:20" x14ac:dyDescent="0.25">
      <c r="N23" s="18"/>
      <c r="O23" s="18"/>
      <c r="P23" s="18"/>
      <c r="Q23" s="18"/>
      <c r="R23" s="18"/>
      <c r="S23" s="18"/>
      <c r="T23" s="18"/>
    </row>
    <row r="24" spans="1:20" x14ac:dyDescent="0.25">
      <c r="N24" s="18"/>
      <c r="O24" s="18"/>
      <c r="P24" s="18"/>
      <c r="Q24" s="18"/>
      <c r="R24" s="18"/>
      <c r="S24" s="18"/>
      <c r="T24" s="18"/>
    </row>
    <row r="25" spans="1:20" x14ac:dyDescent="0.25">
      <c r="N25" s="18"/>
      <c r="O25" s="18"/>
      <c r="P25" s="18"/>
      <c r="Q25" s="18"/>
      <c r="R25" s="18"/>
      <c r="S25" s="18"/>
      <c r="T25" s="18"/>
    </row>
    <row r="26" spans="1:20" x14ac:dyDescent="0.25">
      <c r="N26" s="18"/>
      <c r="O26" s="18"/>
      <c r="P26" s="18"/>
      <c r="Q26" s="18"/>
      <c r="R26" s="18"/>
      <c r="S26" s="18"/>
      <c r="T26" s="18"/>
    </row>
    <row r="27" spans="1:20" x14ac:dyDescent="0.25">
      <c r="N27" s="18"/>
      <c r="O27" s="18"/>
      <c r="P27" s="18"/>
      <c r="Q27" s="18"/>
      <c r="R27" s="18"/>
      <c r="S27" s="18"/>
      <c r="T27" s="18"/>
    </row>
    <row r="28" spans="1:20" x14ac:dyDescent="0.25">
      <c r="M28" s="18"/>
      <c r="N28" s="18"/>
      <c r="O28" s="18"/>
      <c r="P28" s="18"/>
      <c r="Q28" s="18"/>
      <c r="R28" s="18"/>
      <c r="S28" s="18"/>
      <c r="T28" s="18"/>
    </row>
    <row r="29" spans="1:20" x14ac:dyDescent="0.25">
      <c r="G29" s="111"/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1"/>
      <c r="S29" s="111"/>
      <c r="T29" s="111"/>
    </row>
    <row r="30" spans="1:20" x14ac:dyDescent="0.25">
      <c r="G30" s="111"/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</row>
    <row r="31" spans="1:20" x14ac:dyDescent="0.25">
      <c r="G31" s="111"/>
      <c r="H31" s="111"/>
      <c r="I31" s="111"/>
      <c r="J31" s="111"/>
      <c r="K31" s="111"/>
      <c r="L31" s="111"/>
      <c r="M31" s="111"/>
      <c r="N31" s="50"/>
      <c r="O31" s="50"/>
      <c r="P31" s="50"/>
      <c r="Q31" s="50"/>
      <c r="R31" s="50"/>
      <c r="S31" s="50"/>
      <c r="T31" s="50"/>
    </row>
    <row r="32" spans="1:20" x14ac:dyDescent="0.25"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</row>
    <row r="34" spans="7:20" x14ac:dyDescent="0.25"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</row>
    <row r="35" spans="7:20" x14ac:dyDescent="0.25"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</row>
    <row r="36" spans="7:20" x14ac:dyDescent="0.25">
      <c r="N36" s="50"/>
      <c r="O36" s="50"/>
      <c r="P36" s="50"/>
      <c r="Q36" s="50"/>
      <c r="R36" s="50"/>
      <c r="S36" s="50"/>
      <c r="T36" s="50"/>
    </row>
    <row r="37" spans="7:20" x14ac:dyDescent="0.25">
      <c r="G37" s="50"/>
      <c r="H37" s="50"/>
      <c r="I37" s="50"/>
      <c r="J37" s="50"/>
      <c r="K37" s="50"/>
      <c r="L37" s="50"/>
      <c r="M37" s="50"/>
    </row>
    <row r="38" spans="7:20" x14ac:dyDescent="0.25">
      <c r="N38" s="50"/>
      <c r="O38" s="50"/>
      <c r="P38" s="50"/>
      <c r="Q38" s="50"/>
      <c r="R38" s="50"/>
      <c r="S38" s="50"/>
      <c r="T38" s="50"/>
    </row>
    <row r="40" spans="7:20" x14ac:dyDescent="0.25">
      <c r="G40" s="50"/>
      <c r="H40" s="50"/>
      <c r="I40" s="50"/>
      <c r="J40" s="50"/>
      <c r="K40" s="50"/>
      <c r="L40" s="50"/>
      <c r="M40" s="50"/>
    </row>
    <row r="41" spans="7:20" x14ac:dyDescent="0.25"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</row>
  </sheetData>
  <mergeCells count="3">
    <mergeCell ref="N3:T3"/>
    <mergeCell ref="G3:M3"/>
    <mergeCell ref="A11:A12"/>
  </mergeCells>
  <phoneticPr fontId="2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Vytyčovací body</vt:lpstr>
      <vt:lpstr>Oblouky</vt:lpstr>
      <vt:lpstr>Staničníky</vt:lpstr>
      <vt:lpstr>Nástupiště</vt:lpstr>
      <vt:lpstr>Výhybky</vt:lpstr>
      <vt:lpstr>Přejezdy</vt:lpstr>
      <vt:lpstr>Mosty a propustky</vt:lpstr>
      <vt:lpstr>Návěstidla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2020-08-31T16:36:19Z</dcterms:modified>
</cp:coreProperties>
</file>